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34" i="1" l="1"/>
  <c r="BX34" i="1" s="1"/>
  <c r="BW36" i="1"/>
  <c r="BW37" i="1"/>
  <c r="BW38" i="1"/>
  <c r="BX38" i="1" s="1"/>
  <c r="BW39" i="1"/>
  <c r="BW40" i="1"/>
  <c r="BW41" i="1"/>
  <c r="BQ34" i="1"/>
  <c r="BR34" i="1" s="1"/>
  <c r="BQ36" i="1"/>
  <c r="BQ37" i="1"/>
  <c r="BR37" i="1" s="1"/>
  <c r="BQ38" i="1"/>
  <c r="BR38" i="1" s="1"/>
  <c r="BQ39" i="1"/>
  <c r="BQ40" i="1"/>
  <c r="BQ41" i="1"/>
  <c r="BR41" i="1" s="1"/>
  <c r="AV36" i="1"/>
  <c r="AV37" i="1"/>
  <c r="AV38" i="1"/>
  <c r="AV39" i="1"/>
  <c r="AV40" i="1"/>
  <c r="AV41" i="1"/>
  <c r="AU36" i="1"/>
  <c r="AU37" i="1"/>
  <c r="AU38" i="1"/>
  <c r="AU39" i="1"/>
  <c r="AU40" i="1"/>
  <c r="AU41" i="1"/>
  <c r="AT36" i="1"/>
  <c r="AT37" i="1"/>
  <c r="AT38" i="1"/>
  <c r="AT39" i="1"/>
  <c r="AT40" i="1"/>
  <c r="AT41" i="1"/>
  <c r="DN32" i="1"/>
  <c r="DT32" i="1"/>
  <c r="BW32" i="1" s="1"/>
  <c r="BX32" i="1" s="1"/>
  <c r="DN33" i="1"/>
  <c r="DT33" i="1"/>
  <c r="DN34" i="1"/>
  <c r="DT34" i="1"/>
  <c r="DN35" i="1"/>
  <c r="DT35" i="1"/>
  <c r="DN36" i="1"/>
  <c r="DT36" i="1"/>
  <c r="DN37" i="1"/>
  <c r="DT37" i="1"/>
  <c r="BX37" i="1" s="1"/>
  <c r="DN38" i="1"/>
  <c r="DT38" i="1"/>
  <c r="DN39" i="1"/>
  <c r="DT39" i="1"/>
  <c r="BX39" i="1" s="1"/>
  <c r="DN40" i="1"/>
  <c r="DT40" i="1"/>
  <c r="BX40" i="1" s="1"/>
  <c r="DN41" i="1"/>
  <c r="DT41" i="1"/>
  <c r="DE32" i="1"/>
  <c r="DK32" i="1"/>
  <c r="BQ32" i="1" s="1"/>
  <c r="BR32" i="1" s="1"/>
  <c r="DE33" i="1"/>
  <c r="DK33" i="1"/>
  <c r="BQ33" i="1" s="1"/>
  <c r="BR33" i="1" s="1"/>
  <c r="DE34" i="1"/>
  <c r="DK34" i="1"/>
  <c r="DE35" i="1"/>
  <c r="DK35" i="1"/>
  <c r="BQ35" i="1" s="1"/>
  <c r="BR35" i="1" s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AV32" i="1" s="1"/>
  <c r="CV33" i="1"/>
  <c r="DB33" i="1"/>
  <c r="AV33" i="1" s="1"/>
  <c r="CV34" i="1"/>
  <c r="DB34" i="1"/>
  <c r="AV34" i="1" s="1"/>
  <c r="CV35" i="1"/>
  <c r="DB35" i="1"/>
  <c r="AV35" i="1" s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AU32" i="1" s="1"/>
  <c r="CM33" i="1"/>
  <c r="CS33" i="1"/>
  <c r="AU33" i="1" s="1"/>
  <c r="CM34" i="1"/>
  <c r="CS34" i="1"/>
  <c r="AU34" i="1" s="1"/>
  <c r="CM35" i="1"/>
  <c r="CS35" i="1"/>
  <c r="AU35" i="1" s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AT32" i="1" s="1"/>
  <c r="CD33" i="1"/>
  <c r="CJ33" i="1"/>
  <c r="AT33" i="1" s="1"/>
  <c r="CD34" i="1"/>
  <c r="CJ34" i="1"/>
  <c r="AT34" i="1" s="1"/>
  <c r="CD35" i="1"/>
  <c r="CJ35" i="1"/>
  <c r="AT35" i="1" s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V33" i="1"/>
  <c r="BV34" i="1"/>
  <c r="BV35" i="1"/>
  <c r="BV36" i="1"/>
  <c r="BX36" i="1"/>
  <c r="BV37" i="1"/>
  <c r="BV38" i="1"/>
  <c r="BV39" i="1"/>
  <c r="BV40" i="1"/>
  <c r="BV41" i="1"/>
  <c r="BX41" i="1"/>
  <c r="BP32" i="1"/>
  <c r="BP33" i="1"/>
  <c r="BP34" i="1"/>
  <c r="BP35" i="1"/>
  <c r="BP36" i="1"/>
  <c r="BR36" i="1"/>
  <c r="BP37" i="1"/>
  <c r="BP38" i="1"/>
  <c r="BP39" i="1"/>
  <c r="BR39" i="1"/>
  <c r="BP40" i="1"/>
  <c r="BR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F33" i="1"/>
  <c r="V33" i="1"/>
  <c r="BI33" i="1" s="1"/>
  <c r="F34" i="1"/>
  <c r="V34" i="1"/>
  <c r="BI34" i="1" s="1"/>
  <c r="F35" i="1"/>
  <c r="V35" i="1"/>
  <c r="BI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W33" i="1" l="1"/>
  <c r="BX33" i="1" s="1"/>
  <c r="BW35" i="1"/>
  <c r="BX35" i="1" s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AW38" i="1"/>
  <c r="BK38" i="1" s="1"/>
  <c r="BL38" i="1" s="1"/>
  <c r="BK36" i="1"/>
  <c r="BL36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J41" i="1" l="1"/>
  <c r="BK32" i="1"/>
  <c r="BL32" i="1" s="1"/>
  <c r="BM32" i="1" s="1"/>
  <c r="BS32" i="1" s="1"/>
  <c r="BY32" i="1" s="1"/>
  <c r="BJ34" i="1"/>
  <c r="BM34" i="1" s="1"/>
  <c r="BS34" i="1" s="1"/>
  <c r="BY34" i="1" s="1"/>
  <c r="BK39" i="1"/>
  <c r="BL39" i="1" s="1"/>
  <c r="BK40" i="1"/>
  <c r="BL40" i="1" s="1"/>
  <c r="BK33" i="1"/>
  <c r="BL33" i="1" s="1"/>
  <c r="BM33" i="1" s="1"/>
  <c r="BS33" i="1" s="1"/>
  <c r="BY33" i="1" s="1"/>
  <c r="BK37" i="1"/>
  <c r="BL37" i="1" s="1"/>
  <c r="BJ35" i="1"/>
  <c r="BM35" i="1" s="1"/>
  <c r="BS35" i="1" s="1"/>
  <c r="BY35" i="1" s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7" i="2" l="1"/>
  <c r="AU7" i="1"/>
  <c r="CS9" i="2"/>
  <c r="AU9" i="1"/>
  <c r="AU9" i="2" s="1"/>
  <c r="CS11" i="2"/>
  <c r="AU11" i="1"/>
  <c r="AU11" i="2" s="1"/>
  <c r="CS13" i="2"/>
  <c r="AU13" i="1"/>
  <c r="AU13" i="2" s="1"/>
  <c r="CS15" i="2"/>
  <c r="AU15" i="1"/>
  <c r="AU15" i="2" s="1"/>
  <c r="CS17" i="2"/>
  <c r="AU17" i="1"/>
  <c r="AU17" i="2" s="1"/>
  <c r="CS19" i="2"/>
  <c r="AU19" i="1"/>
  <c r="AU19" i="2" s="1"/>
  <c r="CS21" i="2"/>
  <c r="AU21" i="1"/>
  <c r="AU21" i="2" s="1"/>
  <c r="CS23" i="2"/>
  <c r="AU23" i="1"/>
  <c r="CS25" i="2"/>
  <c r="AU25" i="1"/>
  <c r="AU25" i="2" s="1"/>
  <c r="CS27" i="2"/>
  <c r="AU27" i="1"/>
  <c r="AU27" i="2" s="1"/>
  <c r="CS29" i="2"/>
  <c r="AU29" i="1"/>
  <c r="AU29" i="2" s="1"/>
  <c r="CS31" i="2"/>
  <c r="AU31" i="1"/>
  <c r="DB8" i="2"/>
  <c r="AV8" i="1"/>
  <c r="AV8" i="2" s="1"/>
  <c r="DB10" i="2"/>
  <c r="AV10" i="1"/>
  <c r="DB12" i="2"/>
  <c r="AV12" i="1"/>
  <c r="AV12" i="2" s="1"/>
  <c r="DB14" i="2"/>
  <c r="AV14" i="1"/>
  <c r="AV14" i="2" s="1"/>
  <c r="DB16" i="2"/>
  <c r="AV16" i="1"/>
  <c r="AV16" i="2" s="1"/>
  <c r="DB18" i="2"/>
  <c r="AV18" i="1"/>
  <c r="DB20" i="2"/>
  <c r="AV20" i="1"/>
  <c r="AV20" i="2" s="1"/>
  <c r="DB22" i="2"/>
  <c r="AV22" i="1"/>
  <c r="AV22" i="2" s="1"/>
  <c r="DB24" i="2"/>
  <c r="AV24" i="1"/>
  <c r="AV24" i="2" s="1"/>
  <c r="DB26" i="2"/>
  <c r="AV26" i="1"/>
  <c r="DB28" i="2"/>
  <c r="AV28" i="1"/>
  <c r="AV28" i="2" s="1"/>
  <c r="DB30" i="2"/>
  <c r="AV30" i="1"/>
  <c r="AV30" i="2" s="1"/>
  <c r="DK7" i="2"/>
  <c r="BQ7" i="1"/>
  <c r="DK9" i="2"/>
  <c r="BQ9" i="1"/>
  <c r="DK11" i="2"/>
  <c r="BQ11" i="1"/>
  <c r="DK13" i="2"/>
  <c r="BQ13" i="1"/>
  <c r="BR13" i="1" s="1"/>
  <c r="BR13" i="2" s="1"/>
  <c r="DK15" i="2"/>
  <c r="BQ15" i="1"/>
  <c r="DK17" i="2"/>
  <c r="BQ17" i="1"/>
  <c r="BR17" i="1" s="1"/>
  <c r="BR17" i="2" s="1"/>
  <c r="DK19" i="2"/>
  <c r="BQ19" i="1"/>
  <c r="DK21" i="2"/>
  <c r="BQ21" i="1"/>
  <c r="DK23" i="2"/>
  <c r="BQ23" i="1"/>
  <c r="DK25" i="2"/>
  <c r="BQ25" i="1"/>
  <c r="BR25" i="1" s="1"/>
  <c r="BR25" i="2" s="1"/>
  <c r="DK27" i="2"/>
  <c r="BQ27" i="1"/>
  <c r="DK29" i="2"/>
  <c r="BQ29" i="1"/>
  <c r="BR29" i="1" s="1"/>
  <c r="BR29" i="2" s="1"/>
  <c r="DK31" i="2"/>
  <c r="BQ31" i="1"/>
  <c r="DT8" i="2"/>
  <c r="BW8" i="1"/>
  <c r="DT10" i="2"/>
  <c r="BW10" i="1"/>
  <c r="BW10" i="2" s="1"/>
  <c r="DT12" i="2"/>
  <c r="BW12" i="1"/>
  <c r="DT14" i="2"/>
  <c r="BW14" i="1"/>
  <c r="DT16" i="2"/>
  <c r="BW16" i="1"/>
  <c r="DT18" i="2"/>
  <c r="BW18" i="1"/>
  <c r="BW18" i="2" s="1"/>
  <c r="DT20" i="2"/>
  <c r="BW20" i="1"/>
  <c r="DT22" i="2"/>
  <c r="BW22" i="1"/>
  <c r="BW22" i="2" s="1"/>
  <c r="DT24" i="2"/>
  <c r="BW24" i="1"/>
  <c r="DT26" i="2"/>
  <c r="BW26" i="1"/>
  <c r="BW26" i="2" s="1"/>
  <c r="DT28" i="2"/>
  <c r="BW28" i="1"/>
  <c r="DT30" i="2"/>
  <c r="BW30" i="1"/>
  <c r="BX30" i="1" s="1"/>
  <c r="BX30" i="2" s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7" i="2"/>
  <c r="AV7" i="1"/>
  <c r="DB9" i="2"/>
  <c r="AV9" i="1"/>
  <c r="AV9" i="2" s="1"/>
  <c r="DB11" i="2"/>
  <c r="AV11" i="1"/>
  <c r="AV11" i="2" s="1"/>
  <c r="DB13" i="2"/>
  <c r="AV13" i="1"/>
  <c r="AV13" i="2" s="1"/>
  <c r="DB15" i="2"/>
  <c r="AV15" i="1"/>
  <c r="DB17" i="2"/>
  <c r="AV17" i="1"/>
  <c r="AV17" i="2" s="1"/>
  <c r="DB19" i="2"/>
  <c r="AV19" i="1"/>
  <c r="AV19" i="2" s="1"/>
  <c r="DB21" i="2"/>
  <c r="AV21" i="1"/>
  <c r="DB23" i="2"/>
  <c r="AV23" i="1"/>
  <c r="DB25" i="2"/>
  <c r="AV25" i="1"/>
  <c r="AV25" i="2" s="1"/>
  <c r="DB27" i="2"/>
  <c r="AV27" i="1"/>
  <c r="AV27" i="2" s="1"/>
  <c r="DB29" i="2"/>
  <c r="AV29" i="1"/>
  <c r="AV29" i="2" s="1"/>
  <c r="DB31" i="2"/>
  <c r="AV31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K26" i="2"/>
  <c r="BQ26" i="1"/>
  <c r="DK28" i="2"/>
  <c r="BQ28" i="1"/>
  <c r="DK30" i="2"/>
  <c r="BQ3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BR21" i="1"/>
  <c r="BR21" i="2" s="1"/>
  <c r="BW14" i="2"/>
  <c r="BR9" i="1"/>
  <c r="BR9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V21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V31" i="2"/>
  <c r="AV23" i="2"/>
  <c r="AV15" i="2"/>
  <c r="AV7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3" i="2"/>
  <c r="AU7" i="2"/>
  <c r="AV26" i="2"/>
  <c r="AV18" i="2"/>
  <c r="AV10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W30" i="2" l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M7" i="1"/>
  <c r="BM7" i="2" s="1"/>
  <c r="BI7" i="2"/>
  <c r="BK8" i="1"/>
  <c r="AW22" i="2" l="1"/>
  <c r="BK7" i="1"/>
  <c r="BK7" i="2" s="1"/>
  <c r="BJ7" i="1"/>
  <c r="BK21" i="1"/>
  <c r="BL21" i="1" s="1"/>
  <c r="BL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I22" i="2"/>
  <c r="BI30" i="2"/>
  <c r="AW17" i="2"/>
  <c r="BJ17" i="1"/>
  <c r="BJ17" i="2" s="1"/>
  <c r="AW29" i="2"/>
  <c r="BJ29" i="1"/>
  <c r="BJ29" i="2" s="1"/>
  <c r="BI12" i="2"/>
  <c r="BI20" i="2"/>
  <c r="BI28" i="2"/>
  <c r="BI9" i="2"/>
  <c r="BI17" i="2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I19" i="2"/>
  <c r="BM27" i="1"/>
  <c r="BI27" i="2"/>
  <c r="AW7" i="2"/>
  <c r="BJ7" i="2"/>
  <c r="AW23" i="2"/>
  <c r="BJ23" i="1"/>
  <c r="BJ23" i="2" s="1"/>
  <c r="BI10" i="2"/>
  <c r="BM18" i="1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I24" i="2"/>
  <c r="BI13" i="2"/>
  <c r="BM21" i="1"/>
  <c r="BI21" i="2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S7" i="1"/>
  <c r="BS7" i="2" s="1"/>
  <c r="BL7" i="1" l="1"/>
  <c r="BL7" i="2" s="1"/>
  <c r="BM24" i="1"/>
  <c r="BM31" i="1"/>
  <c r="BS31" i="1" s="1"/>
  <c r="BM20" i="1"/>
  <c r="BS20" i="1" s="1"/>
  <c r="BM13" i="1"/>
  <c r="BM13" i="2" s="1"/>
  <c r="BM30" i="1"/>
  <c r="BS30" i="1" s="1"/>
  <c r="BM12" i="1"/>
  <c r="BS12" i="1" s="1"/>
  <c r="BM25" i="1"/>
  <c r="BS25" i="1" s="1"/>
  <c r="BM11" i="1"/>
  <c r="BM11" i="2" s="1"/>
  <c r="BM29" i="1"/>
  <c r="BM29" i="2" s="1"/>
  <c r="BM8" i="1"/>
  <c r="BM8" i="2" s="1"/>
  <c r="BM10" i="1"/>
  <c r="BS10" i="1" s="1"/>
  <c r="BS10" i="2" s="1"/>
  <c r="BM9" i="1"/>
  <c r="BS9" i="1" s="1"/>
  <c r="BM16" i="1"/>
  <c r="BS16" i="1" s="1"/>
  <c r="BM23" i="1"/>
  <c r="BM23" i="2" s="1"/>
  <c r="BM19" i="1"/>
  <c r="BS19" i="1" s="1"/>
  <c r="BS19" i="2" s="1"/>
  <c r="BM28" i="1"/>
  <c r="BM28" i="2" s="1"/>
  <c r="BK21" i="2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1" i="2"/>
  <c r="BS21" i="1"/>
  <c r="BM26" i="2"/>
  <c r="BS26" i="1"/>
  <c r="BK28" i="2"/>
  <c r="BL15" i="1"/>
  <c r="BL15" i="2" s="1"/>
  <c r="BM18" i="2"/>
  <c r="BS18" i="1"/>
  <c r="BM27" i="2"/>
  <c r="BS27" i="1"/>
  <c r="BM24" i="2"/>
  <c r="BS24" i="1"/>
  <c r="BM17" i="2"/>
  <c r="BS17" i="1"/>
  <c r="BS17" i="2" s="1"/>
  <c r="BM25" i="2"/>
  <c r="BM31" i="2"/>
  <c r="BY7" i="1"/>
  <c r="BY7" i="2" s="1"/>
  <c r="BM14" i="1" l="1"/>
  <c r="BM14" i="2" s="1"/>
  <c r="BM19" i="2"/>
  <c r="BM20" i="2"/>
  <c r="BS14" i="1"/>
  <c r="BY14" i="1" s="1"/>
  <c r="BY14" i="2" s="1"/>
  <c r="BS23" i="1"/>
  <c r="BS23" i="2" s="1"/>
  <c r="BM15" i="1"/>
  <c r="BM15" i="2" s="1"/>
  <c r="BM9" i="2"/>
  <c r="BS13" i="1"/>
  <c r="BS13" i="2" s="1"/>
  <c r="BM30" i="2"/>
  <c r="BM12" i="2"/>
  <c r="BL22" i="2"/>
  <c r="BM22" i="1"/>
  <c r="BS11" i="1"/>
  <c r="BY11" i="1" s="1"/>
  <c r="BY11" i="2" s="1"/>
  <c r="BS29" i="1"/>
  <c r="BS29" i="2" s="1"/>
  <c r="BS8" i="1"/>
  <c r="BS8" i="2" s="1"/>
  <c r="BM10" i="2"/>
  <c r="BM16" i="2"/>
  <c r="BS28" i="1"/>
  <c r="BS28" i="2" s="1"/>
  <c r="BY19" i="1"/>
  <c r="BY19" i="2" s="1"/>
  <c r="BS30" i="2"/>
  <c r="BY30" i="1"/>
  <c r="BY30" i="2" s="1"/>
  <c r="BS12" i="2"/>
  <c r="BY12" i="1"/>
  <c r="BY12" i="2" s="1"/>
  <c r="BS24" i="2"/>
  <c r="BY24" i="1"/>
  <c r="BY24" i="2" s="1"/>
  <c r="BS27" i="2"/>
  <c r="BY27" i="1"/>
  <c r="BY27" i="2" s="1"/>
  <c r="BS16" i="2"/>
  <c r="BY16" i="1"/>
  <c r="BY16" i="2" s="1"/>
  <c r="BS26" i="2"/>
  <c r="BY26" i="1"/>
  <c r="BY26" i="2" s="1"/>
  <c r="BS21" i="2"/>
  <c r="BY21" i="1"/>
  <c r="BY21" i="2" s="1"/>
  <c r="BS18" i="2"/>
  <c r="BY18" i="1"/>
  <c r="BY18" i="2" s="1"/>
  <c r="BY17" i="1"/>
  <c r="BY17" i="2" s="1"/>
  <c r="BS31" i="2"/>
  <c r="BY31" i="1"/>
  <c r="BY31" i="2" s="1"/>
  <c r="BY9" i="1"/>
  <c r="BY9" i="2" s="1"/>
  <c r="BS9" i="2"/>
  <c r="BS20" i="2"/>
  <c r="BY20" i="1"/>
  <c r="BY20" i="2" s="1"/>
  <c r="BS25" i="2"/>
  <c r="BY25" i="1"/>
  <c r="BY25" i="2" s="1"/>
  <c r="BY10" i="1"/>
  <c r="BY10" i="2" s="1"/>
  <c r="BS14" i="2" l="1"/>
  <c r="BY23" i="1"/>
  <c r="BY23" i="2" s="1"/>
  <c r="BS15" i="1"/>
  <c r="BS15" i="2" s="1"/>
  <c r="BY13" i="1"/>
  <c r="BY13" i="2" s="1"/>
  <c r="BY29" i="1"/>
  <c r="BY29" i="2" s="1"/>
  <c r="BS22" i="1"/>
  <c r="BM22" i="2"/>
  <c r="BS11" i="2"/>
  <c r="BY8" i="1"/>
  <c r="BY8" i="2" s="1"/>
  <c r="BY28" i="1"/>
  <c r="BY28" i="2" s="1"/>
  <c r="BY15" i="1" l="1"/>
  <c r="BY15" i="2" s="1"/>
  <c r="BS22" i="2"/>
  <c r="BY22" i="1"/>
  <c r="BY22" i="2" s="1"/>
</calcChain>
</file>

<file path=xl/sharedStrings.xml><?xml version="1.0" encoding="utf-8"?>
<sst xmlns="http://schemas.openxmlformats.org/spreadsheetml/2006/main" count="162" uniqueCount="61">
  <si>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</si>
  <si>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</si>
  <si>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</si>
  <si>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</si>
  <si>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</si>
  <si>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</si>
  <si>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</si>
  <si>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</si>
  <si>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</si>
  <si>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</si>
  <si>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</si>
  <si>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</si>
  <si>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</si>
  <si>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</si>
  <si>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</si>
  <si>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</si>
  <si>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</si>
  <si>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</si>
  <si>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</si>
  <si>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</si>
  <si>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</si>
  <si>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</si>
  <si>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</si>
  <si>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</si>
  <si>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</si>
  <si>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</si>
  <si>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</si>
  <si>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</si>
  <si>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</si>
  <si>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</si>
  <si>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</si>
  <si>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</si>
  <si>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</si>
  <si>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</si>
  <si>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</si>
  <si>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</si>
  <si>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</si>
  <si>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</si>
  <si>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</si>
  <si>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</si>
  <si>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</si>
  <si>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</si>
  <si>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</si>
  <si>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</si>
  <si>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</si>
  <si>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</si>
  <si>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</si>
  <si>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</si>
  <si>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</si>
  <si>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</si>
  <si>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</si>
  <si>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</si>
  <si>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</si>
  <si>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</si>
  <si>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</si>
  <si>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</si>
  <si>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</si>
  <si>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</si>
  <si>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IET</t>
  </si>
  <si>
    <t>Informatyka</t>
  </si>
  <si>
    <t>śr, 9:30-11:00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</si>
</sst>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zoomScale="85" zoomScaleNormal="85" workbookViewId="0">
      <selection activeCell="B7" sqref="B7:B35"/>
    </sheetView>
  </sheetViews>
  <sheetFormatPr defaultRowHeight="15" x14ac:dyDescent="0.25"/>
  <cols>
    <col min="2" max="2" width="20.5703125" customWidth="1"/>
    <col min="5" max="5" width="11.28515625" customWidth="1"/>
    <col min="6" max="6" width="20.7109375" customWidth="1"/>
    <col min="7" max="21" width="5.140625" customWidth="1"/>
    <col min="25" max="25" width="19.8554687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2.57031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0.2851562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50</v>
      </c>
      <c r="CL2" t="s">
        <v>42</v>
      </c>
      <c r="CM2" s="4">
        <v>75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5</v>
      </c>
    </row>
    <row r="4" spans="1:124" x14ac:dyDescent="0.25">
      <c r="A4" t="s">
        <v>1</v>
      </c>
      <c r="B4" s="4" t="s">
        <v>60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H7">
        <v>1</v>
      </c>
      <c r="I7">
        <v>1</v>
      </c>
      <c r="V7">
        <f>SUM(Table3[[#This Row],[1]:[15]])</f>
        <v>2</v>
      </c>
      <c r="X7">
        <v>1</v>
      </c>
      <c r="Y7">
        <f>Table1[[#This Row],[Imię i Nazwisko]]</f>
        <v>0</v>
      </c>
      <c r="AO7">
        <f>$Y$2*SUM(Table35[[#This Row],[1]:[15]])</f>
        <v>0</v>
      </c>
      <c r="AR7">
        <v>1</v>
      </c>
      <c r="AS7">
        <f>Table1[[#This Row],[Imię i Nazwisko]]</f>
        <v>0</v>
      </c>
      <c r="AT7" s="3">
        <f>Table81112[[#This Row],[Punkty]]/k1max*50</f>
        <v>0</v>
      </c>
      <c r="AU7" s="3">
        <f>Table8111213[[#This Row],[Punkty]]/k2max*50</f>
        <v>0</v>
      </c>
      <c r="AV7" s="3">
        <f>Table811121314[[#This Row],[Punkty]]/k3max*50</f>
        <v>0</v>
      </c>
      <c r="AW7" s="3">
        <f>SUM(Table5[[#This Row],[Kol 1]:[Kol 3]])</f>
        <v>0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0</v>
      </c>
      <c r="BJ7">
        <f>IF(MIN(Table5[[#This Row],[Suma]]/$AS$2,(Table5[[#This Row],[Suma]]+Table35[[#This Row],[Suma]])/$AS$2)&lt;0.5,0,1)</f>
        <v>0</v>
      </c>
      <c r="BK7" s="3">
        <f>SUM(Table57[[#This Row],[Suma]],Table5[[#This Row],[Suma]],Table35[[#This Row],[Suma]])</f>
        <v>0</v>
      </c>
      <c r="BL7" s="1">
        <f>BK7/$AS$2</f>
        <v>0</v>
      </c>
      <c r="BM7" t="str">
        <f>IF(BI7=0, "NZ",IF(BJ7=0,2,IF(BL7&lt;0.6,3,IF(BL7&lt;0.7,3.5,IF(BL7&lt;0.8,4,IF(BL7&lt;0.9,4.5,5))))))</f>
        <v>NZ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J7" s="2">
        <f>SUM(Table81112[[#This Row],[Zadanie 1]:[Zadanie 5]])</f>
        <v>0</v>
      </c>
      <c r="CL7">
        <v>1</v>
      </c>
      <c r="CM7">
        <f>Table1[[#This Row],[Imię i Nazwisko]]</f>
        <v>0</v>
      </c>
      <c r="CS7" s="2">
        <f>SUM(Table8111213[[#This Row],[Zadanie 1]:[Zadanie 5]])</f>
        <v>0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f>SUM(Table3[[#This Row],[1]:[15]])</f>
        <v>15</v>
      </c>
      <c r="X8">
        <v>2</v>
      </c>
      <c r="Y8">
        <f>Table1[[#This Row],[Imię i Nazwisko]]</f>
        <v>0</v>
      </c>
      <c r="Z8">
        <v>1</v>
      </c>
      <c r="AA8">
        <v>1</v>
      </c>
      <c r="AB8">
        <v>2</v>
      </c>
      <c r="AC8">
        <v>1</v>
      </c>
      <c r="AD8">
        <v>1</v>
      </c>
      <c r="AE8">
        <v>1</v>
      </c>
      <c r="AG8">
        <v>1</v>
      </c>
      <c r="AI8">
        <v>4</v>
      </c>
      <c r="AK8">
        <v>-2</v>
      </c>
      <c r="AO8">
        <f>$Y$2*SUM(Table35[[#This Row],[1]:[15]])</f>
        <v>10</v>
      </c>
      <c r="AR8">
        <v>2</v>
      </c>
      <c r="AS8">
        <f>Table1[[#This Row],[Imię i Nazwisko]]</f>
        <v>0</v>
      </c>
      <c r="AT8" s="3">
        <f>Table81112[[#This Row],[Punkty]]/k1max*50</f>
        <v>48</v>
      </c>
      <c r="AU8" s="3">
        <f>Table8111213[[#This Row],[Punkty]]/k2max*50</f>
        <v>48</v>
      </c>
      <c r="AV8" s="3">
        <f>Table811121314[[#This Row],[Punkty]]/k3max*50</f>
        <v>0</v>
      </c>
      <c r="AW8" s="3">
        <f>SUM(Table5[[#This Row],[Kol 1]:[Kol 3]])</f>
        <v>96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 s="3">
        <f>SUM(Table57[[#This Row],[Suma]],Table5[[#This Row],[Suma]],Table35[[#This Row],[Suma]])</f>
        <v>106</v>
      </c>
      <c r="BL8" s="1">
        <f t="shared" ref="BL8:BL31" si="0">BK8/$AS$2</f>
        <v>1.06</v>
      </c>
      <c r="BM8">
        <f t="shared" ref="BM8:BM31" si="1">IF(BI8=0, "NZ",IF(BJ8=0,2,IF(BL8&lt;0.6,3,IF(BL8&lt;0.7,3.5,IF(BL8&lt;0.8,4,IF(BL8&lt;0.9,4.5,5))))))</f>
        <v>5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10</v>
      </c>
      <c r="CF8">
        <v>9.5</v>
      </c>
      <c r="CG8">
        <v>10</v>
      </c>
      <c r="CH8">
        <v>9</v>
      </c>
      <c r="CI8">
        <v>9.5</v>
      </c>
      <c r="CJ8" s="2">
        <f>SUM(Table81112[[#This Row],[Zadanie 1]:[Zadanie 5]])</f>
        <v>48</v>
      </c>
      <c r="CL8">
        <v>2</v>
      </c>
      <c r="CM8">
        <f>Table1[[#This Row],[Imię i Nazwisko]]</f>
        <v>0</v>
      </c>
      <c r="CN8">
        <v>14</v>
      </c>
      <c r="CO8">
        <v>23</v>
      </c>
      <c r="CP8">
        <v>16</v>
      </c>
      <c r="CQ8">
        <v>19</v>
      </c>
      <c r="CS8" s="2">
        <f>SUM(Table8111213[[#This Row],[Zadanie 1]:[Zadanie 5]])</f>
        <v>72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f>SUM(Table3[[#This Row],[1]:[15]])</f>
        <v>15</v>
      </c>
      <c r="X9">
        <v>3</v>
      </c>
      <c r="Y9">
        <f>Table1[[#This Row],[Imię i Nazwisko]]</f>
        <v>0</v>
      </c>
      <c r="Z9">
        <v>1</v>
      </c>
      <c r="AH9">
        <v>1</v>
      </c>
      <c r="AI9">
        <v>1</v>
      </c>
      <c r="AJ9">
        <v>1</v>
      </c>
      <c r="AK9">
        <v>-2</v>
      </c>
      <c r="AL9">
        <v>1</v>
      </c>
      <c r="AO9">
        <f>$Y$2*SUM(Table35[[#This Row],[1]:[15]])</f>
        <v>3</v>
      </c>
      <c r="AR9">
        <v>3</v>
      </c>
      <c r="AS9">
        <f>Table1[[#This Row],[Imię i Nazwisko]]</f>
        <v>0</v>
      </c>
      <c r="AT9" s="3">
        <f>Table81112[[#This Row],[Punkty]]/k1max*50</f>
        <v>23</v>
      </c>
      <c r="AU9" s="3">
        <f>Table8111213[[#This Row],[Punkty]]/k2max*50</f>
        <v>34</v>
      </c>
      <c r="AV9" s="3">
        <f>Table811121314[[#This Row],[Punkty]]/k3max*50</f>
        <v>0</v>
      </c>
      <c r="AW9" s="3">
        <f>SUM(Table5[[#This Row],[Kol 1]:[Kol 3]])</f>
        <v>57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1</v>
      </c>
      <c r="BK9" s="3">
        <f>SUM(Table57[[#This Row],[Suma]],Table5[[#This Row],[Suma]],Table35[[#This Row],[Suma]])</f>
        <v>60</v>
      </c>
      <c r="BL9" s="1">
        <f t="shared" si="0"/>
        <v>0.6</v>
      </c>
      <c r="BM9">
        <f t="shared" si="1"/>
        <v>3.5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4.5</v>
      </c>
      <c r="CF9">
        <v>10</v>
      </c>
      <c r="CG9">
        <v>5</v>
      </c>
      <c r="CH9">
        <v>1.5</v>
      </c>
      <c r="CI9">
        <v>2</v>
      </c>
      <c r="CJ9" s="2">
        <f>SUM(Table81112[[#This Row],[Zadanie 1]:[Zadanie 5]])</f>
        <v>23</v>
      </c>
      <c r="CL9">
        <v>3</v>
      </c>
      <c r="CM9">
        <f>Table1[[#This Row],[Imię i Nazwisko]]</f>
        <v>0</v>
      </c>
      <c r="CN9">
        <v>12</v>
      </c>
      <c r="CO9">
        <v>16</v>
      </c>
      <c r="CP9">
        <v>15</v>
      </c>
      <c r="CQ9">
        <v>8</v>
      </c>
      <c r="CS9" s="2">
        <f>SUM(Table8111213[[#This Row],[Zadanie 1]:[Zadanie 5]])</f>
        <v>51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f>SUM(Table3[[#This Row],[1]:[15]])</f>
        <v>15</v>
      </c>
      <c r="X10">
        <v>4</v>
      </c>
      <c r="Y10">
        <f>Table1[[#This Row],[Imię i Nazwisko]]</f>
        <v>0</v>
      </c>
      <c r="AK10">
        <v>1</v>
      </c>
      <c r="AL10">
        <v>1</v>
      </c>
      <c r="AO10">
        <f>$Y$2*SUM(Table35[[#This Row],[1]:[15]])</f>
        <v>2</v>
      </c>
      <c r="AR10">
        <v>4</v>
      </c>
      <c r="AS10">
        <f>Table1[[#This Row],[Imię i Nazwisko]]</f>
        <v>0</v>
      </c>
      <c r="AT10" s="3">
        <f>Table81112[[#This Row],[Punkty]]/k1max*50</f>
        <v>22</v>
      </c>
      <c r="AU10" s="3">
        <f>Table8111213[[#This Row],[Punkty]]/k2max*50</f>
        <v>40.666666666666664</v>
      </c>
      <c r="AV10" s="3">
        <f>Table811121314[[#This Row],[Punkty]]/k3max*50</f>
        <v>0</v>
      </c>
      <c r="AW10" s="3">
        <f>SUM(Table5[[#This Row],[Kol 1]:[Kol 3]])</f>
        <v>62.666666666666664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 s="3">
        <f>SUM(Table57[[#This Row],[Suma]],Table5[[#This Row],[Suma]],Table35[[#This Row],[Suma]])</f>
        <v>64.666666666666657</v>
      </c>
      <c r="BL10" s="1">
        <f t="shared" si="0"/>
        <v>0.64666666666666661</v>
      </c>
      <c r="BM10">
        <f t="shared" si="1"/>
        <v>3.5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2.5</v>
      </c>
      <c r="CF10">
        <v>9</v>
      </c>
      <c r="CG10">
        <v>7</v>
      </c>
      <c r="CH10">
        <v>1.5</v>
      </c>
      <c r="CI10">
        <v>2</v>
      </c>
      <c r="CJ10" s="2">
        <f>SUM(Table81112[[#This Row],[Zadanie 1]:[Zadanie 5]])</f>
        <v>22</v>
      </c>
      <c r="CL10">
        <v>4</v>
      </c>
      <c r="CM10">
        <f>Table1[[#This Row],[Imię i Nazwisko]]</f>
        <v>0</v>
      </c>
      <c r="CN10">
        <v>12</v>
      </c>
      <c r="CO10">
        <v>23</v>
      </c>
      <c r="CP10">
        <v>12</v>
      </c>
      <c r="CQ10">
        <v>14</v>
      </c>
      <c r="CS10" s="2">
        <f>SUM(Table8111213[[#This Row],[Zadanie 1]:[Zadanie 5]])</f>
        <v>61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15</v>
      </c>
      <c r="X11">
        <v>5</v>
      </c>
      <c r="Y11">
        <f>Table1[[#This Row],[Imię i Nazwisko]]</f>
        <v>0</v>
      </c>
      <c r="AB11">
        <v>1</v>
      </c>
      <c r="AF11">
        <v>1</v>
      </c>
      <c r="AG11">
        <v>1</v>
      </c>
      <c r="AH11">
        <v>1</v>
      </c>
      <c r="AI11">
        <v>-2</v>
      </c>
      <c r="AK11">
        <v>-2</v>
      </c>
      <c r="AL11">
        <v>1</v>
      </c>
      <c r="AO11">
        <f>$Y$2*SUM(Table35[[#This Row],[1]:[15]])</f>
        <v>1</v>
      </c>
      <c r="AR11">
        <v>5</v>
      </c>
      <c r="AS11">
        <f>Table1[[#This Row],[Imię i Nazwisko]]</f>
        <v>0</v>
      </c>
      <c r="AT11" s="3">
        <f>Table81112[[#This Row],[Punkty]]/k1max*50</f>
        <v>15</v>
      </c>
      <c r="AU11" s="3">
        <f>Table8111213[[#This Row],[Punkty]]/k2max*50</f>
        <v>12.666666666666668</v>
      </c>
      <c r="AV11" s="3">
        <f>Table811121314[[#This Row],[Punkty]]/k3max*50</f>
        <v>0</v>
      </c>
      <c r="AW11" s="3">
        <f>SUM(Table5[[#This Row],[Kol 1]:[Kol 3]])</f>
        <v>27.666666666666668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0</v>
      </c>
      <c r="BK11" s="3">
        <f>SUM(Table57[[#This Row],[Suma]],Table5[[#This Row],[Suma]],Table35[[#This Row],[Suma]])</f>
        <v>28.666666666666668</v>
      </c>
      <c r="BL11" s="1">
        <f t="shared" si="0"/>
        <v>0.28666666666666668</v>
      </c>
      <c r="BM11">
        <f t="shared" si="1"/>
        <v>2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>
        <f>IF(Table2[[#This Row],[Ocena I]]&lt;&gt;2," ",IF(Table8[[#This Row],[%]]&lt;0.5,2,3))</f>
        <v>2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>
        <f>IF(OR(Table2[[#This Row],[Ocena I]]&lt;&gt;2, Table8[[#This Row],[Ocena II]]&lt;&gt;2)," ",IF(Table811[[#This Row],[%]]&lt;0.5,2,3))</f>
        <v>2</v>
      </c>
      <c r="CC11">
        <v>5</v>
      </c>
      <c r="CD11">
        <f>Table1[[#This Row],[Imię i Nazwisko]]</f>
        <v>0</v>
      </c>
      <c r="CE11">
        <v>2.5</v>
      </c>
      <c r="CF11">
        <v>5</v>
      </c>
      <c r="CH11">
        <v>1.5</v>
      </c>
      <c r="CI11">
        <v>6</v>
      </c>
      <c r="CJ11" s="2">
        <f>SUM(Table81112[[#This Row],[Zadanie 1]:[Zadanie 5]])</f>
        <v>15</v>
      </c>
      <c r="CL11">
        <v>5</v>
      </c>
      <c r="CM11">
        <f>Table1[[#This Row],[Imię i Nazwisko]]</f>
        <v>0</v>
      </c>
      <c r="CN11">
        <v>2</v>
      </c>
      <c r="CO11">
        <v>5</v>
      </c>
      <c r="CP11">
        <v>12</v>
      </c>
      <c r="CQ11">
        <v>0</v>
      </c>
      <c r="CS11" s="2">
        <f>SUM(Table8111213[[#This Row],[Zadanie 1]:[Zadanie 5]])</f>
        <v>19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R12">
        <v>1</v>
      </c>
      <c r="S12">
        <v>1</v>
      </c>
      <c r="T12">
        <v>1</v>
      </c>
      <c r="U12">
        <v>1</v>
      </c>
      <c r="V12">
        <f>SUM(Table3[[#This Row],[1]:[15]])</f>
        <v>14</v>
      </c>
      <c r="X12">
        <v>6</v>
      </c>
      <c r="Y12">
        <f>Table1[[#This Row],[Imię i Nazwisko]]</f>
        <v>0</v>
      </c>
      <c r="Z12">
        <v>2</v>
      </c>
      <c r="AA12">
        <v>1</v>
      </c>
      <c r="AB12">
        <v>1</v>
      </c>
      <c r="AD12">
        <v>2</v>
      </c>
      <c r="AE12">
        <v>1</v>
      </c>
      <c r="AG12">
        <v>2</v>
      </c>
      <c r="AH12">
        <v>1</v>
      </c>
      <c r="AK12">
        <v>-2</v>
      </c>
      <c r="AL12">
        <v>1</v>
      </c>
      <c r="AO12">
        <f>$Y$2*SUM(Table35[[#This Row],[1]:[15]])</f>
        <v>9</v>
      </c>
      <c r="AR12">
        <v>6</v>
      </c>
      <c r="AS12">
        <f>Table1[[#This Row],[Imię i Nazwisko]]</f>
        <v>0</v>
      </c>
      <c r="AT12" s="3">
        <f>Table81112[[#This Row],[Punkty]]/k1max*50</f>
        <v>32</v>
      </c>
      <c r="AU12" s="3">
        <f>Table8111213[[#This Row],[Punkty]]/k2max*50</f>
        <v>33.333333333333329</v>
      </c>
      <c r="AV12" s="3">
        <f>Table811121314[[#This Row],[Punkty]]/k3max*50</f>
        <v>0</v>
      </c>
      <c r="AW12" s="3">
        <f>SUM(Table5[[#This Row],[Kol 1]:[Kol 3]])</f>
        <v>65.333333333333329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 s="3">
        <f>SUM(Table57[[#This Row],[Suma]],Table5[[#This Row],[Suma]],Table35[[#This Row],[Suma]])</f>
        <v>74.333333333333329</v>
      </c>
      <c r="BL12" s="1">
        <f t="shared" si="0"/>
        <v>0.74333333333333329</v>
      </c>
      <c r="BM12">
        <f t="shared" si="1"/>
        <v>4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7.5</v>
      </c>
      <c r="CF12">
        <v>10</v>
      </c>
      <c r="CG12">
        <v>10</v>
      </c>
      <c r="CH12">
        <v>1.5</v>
      </c>
      <c r="CI12">
        <v>3</v>
      </c>
      <c r="CJ12" s="2">
        <f>SUM(Table81112[[#This Row],[Zadanie 1]:[Zadanie 5]])</f>
        <v>32</v>
      </c>
      <c r="CL12">
        <v>6</v>
      </c>
      <c r="CM12">
        <f>Table1[[#This Row],[Imię i Nazwisko]]</f>
        <v>0</v>
      </c>
      <c r="CN12">
        <v>3</v>
      </c>
      <c r="CO12">
        <v>16</v>
      </c>
      <c r="CP12">
        <v>12</v>
      </c>
      <c r="CQ12">
        <v>19</v>
      </c>
      <c r="CS12" s="2">
        <f>SUM(Table8111213[[#This Row],[Zadanie 1]:[Zadanie 5]])</f>
        <v>50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f>SUM(Table3[[#This Row],[1]:[15]])</f>
        <v>15</v>
      </c>
      <c r="X13">
        <v>7</v>
      </c>
      <c r="Y13">
        <f>Table1[[#This Row],[Imię i Nazwisko]]</f>
        <v>0</v>
      </c>
      <c r="Z13">
        <v>1</v>
      </c>
      <c r="AA13">
        <v>2</v>
      </c>
      <c r="AB13">
        <v>2</v>
      </c>
      <c r="AC13">
        <v>2</v>
      </c>
      <c r="AD13">
        <v>1</v>
      </c>
      <c r="AF13">
        <v>2</v>
      </c>
      <c r="AG13">
        <v>2</v>
      </c>
      <c r="AI13">
        <v>3</v>
      </c>
      <c r="AJ13">
        <v>1</v>
      </c>
      <c r="AK13">
        <v>2</v>
      </c>
      <c r="AL13">
        <v>2</v>
      </c>
      <c r="AO13">
        <f>$Y$2*SUM(Table35[[#This Row],[1]:[15]])</f>
        <v>20</v>
      </c>
      <c r="AR13">
        <v>7</v>
      </c>
      <c r="AS13">
        <f>Table1[[#This Row],[Imię i Nazwisko]]</f>
        <v>0</v>
      </c>
      <c r="AT13" s="3">
        <f>Table81112[[#This Row],[Punkty]]/k1max*50</f>
        <v>32</v>
      </c>
      <c r="AU13" s="3">
        <f>Table8111213[[#This Row],[Punkty]]/k2max*50</f>
        <v>24.666666666666668</v>
      </c>
      <c r="AV13" s="3">
        <f>Table811121314[[#This Row],[Punkty]]/k3max*50</f>
        <v>0</v>
      </c>
      <c r="AW13" s="3">
        <f>SUM(Table5[[#This Row],[Kol 1]:[Kol 3]])</f>
        <v>56.666666666666671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1</v>
      </c>
      <c r="BK13" s="3">
        <f>SUM(Table57[[#This Row],[Suma]],Table5[[#This Row],[Suma]],Table35[[#This Row],[Suma]])</f>
        <v>76.666666666666671</v>
      </c>
      <c r="BL13" s="1">
        <f t="shared" si="0"/>
        <v>0.76666666666666672</v>
      </c>
      <c r="BM13">
        <f t="shared" si="1"/>
        <v>4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8</v>
      </c>
      <c r="CF13">
        <v>10</v>
      </c>
      <c r="CG13">
        <v>10</v>
      </c>
      <c r="CH13">
        <v>1.5</v>
      </c>
      <c r="CI13">
        <v>2.5</v>
      </c>
      <c r="CJ13" s="2">
        <f>SUM(Table81112[[#This Row],[Zadanie 1]:[Zadanie 5]])</f>
        <v>32</v>
      </c>
      <c r="CL13">
        <v>7</v>
      </c>
      <c r="CM13">
        <f>Table1[[#This Row],[Imię i Nazwisko]]</f>
        <v>0</v>
      </c>
      <c r="CN13">
        <v>0</v>
      </c>
      <c r="CO13">
        <v>22</v>
      </c>
      <c r="CP13">
        <v>15</v>
      </c>
      <c r="CQ13">
        <v>0</v>
      </c>
      <c r="CS13" s="2">
        <f>SUM(Table8111213[[#This Row],[Zadanie 1]:[Zadanie 5]])</f>
        <v>37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f>SUM(Table3[[#This Row],[1]:[15]])</f>
        <v>15</v>
      </c>
      <c r="X14">
        <v>8</v>
      </c>
      <c r="Y14">
        <f>Table1[[#This Row],[Imię i Nazwisko]]</f>
        <v>0</v>
      </c>
      <c r="Z14">
        <v>1</v>
      </c>
      <c r="AK14">
        <v>-2</v>
      </c>
      <c r="AO14">
        <f>$Y$2*SUM(Table35[[#This Row],[1]:[15]])</f>
        <v>-1</v>
      </c>
      <c r="AR14">
        <v>8</v>
      </c>
      <c r="AS14">
        <f>Table1[[#This Row],[Imię i Nazwisko]]</f>
        <v>0</v>
      </c>
      <c r="AT14" s="3">
        <f>Table81112[[#This Row],[Punkty]]/k1max*50</f>
        <v>31.5</v>
      </c>
      <c r="AU14" s="3">
        <f>Table8111213[[#This Row],[Punkty]]/k2max*50</f>
        <v>21.333333333333336</v>
      </c>
      <c r="AV14" s="3">
        <f>Table811121314[[#This Row],[Punkty]]/k3max*50</f>
        <v>0</v>
      </c>
      <c r="AW14" s="3">
        <f>SUM(Table5[[#This Row],[Kol 1]:[Kol 3]])</f>
        <v>52.833333333333336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1</v>
      </c>
      <c r="BK14" s="3">
        <f>SUM(Table57[[#This Row],[Suma]],Table5[[#This Row],[Suma]],Table35[[#This Row],[Suma]])</f>
        <v>51.833333333333336</v>
      </c>
      <c r="BL14" s="1">
        <f t="shared" si="0"/>
        <v>0.51833333333333331</v>
      </c>
      <c r="BM14">
        <f t="shared" si="1"/>
        <v>3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E14">
        <v>5.5</v>
      </c>
      <c r="CF14">
        <v>9.5</v>
      </c>
      <c r="CG14">
        <v>8</v>
      </c>
      <c r="CH14">
        <v>0</v>
      </c>
      <c r="CI14">
        <v>8.5</v>
      </c>
      <c r="CJ14" s="2">
        <f>SUM(Table81112[[#This Row],[Zadanie 1]:[Zadanie 5]])</f>
        <v>31.5</v>
      </c>
      <c r="CL14">
        <v>8</v>
      </c>
      <c r="CM14">
        <f>Table1[[#This Row],[Imię i Nazwisko]]</f>
        <v>0</v>
      </c>
      <c r="CN14">
        <v>12</v>
      </c>
      <c r="CO14">
        <v>3</v>
      </c>
      <c r="CP14">
        <v>13</v>
      </c>
      <c r="CQ14">
        <v>4</v>
      </c>
      <c r="CS14" s="2">
        <f>SUM(Table8111213[[#This Row],[Zadanie 1]:[Zadanie 5]])</f>
        <v>32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f>SUM(Table3[[#This Row],[1]:[15]])</f>
        <v>15</v>
      </c>
      <c r="X15">
        <v>9</v>
      </c>
      <c r="Y15">
        <f>Table1[[#This Row],[Imię i Nazwisko]]</f>
        <v>0</v>
      </c>
      <c r="AA15">
        <v>1</v>
      </c>
      <c r="AC15">
        <v>1</v>
      </c>
      <c r="AD15">
        <v>1</v>
      </c>
      <c r="AE15">
        <v>1</v>
      </c>
      <c r="AH15">
        <v>1</v>
      </c>
      <c r="AI15">
        <v>1</v>
      </c>
      <c r="AK15">
        <v>1</v>
      </c>
      <c r="AL15">
        <v>1</v>
      </c>
      <c r="AO15">
        <f>$Y$2*SUM(Table35[[#This Row],[1]:[15]])</f>
        <v>8</v>
      </c>
      <c r="AR15">
        <v>9</v>
      </c>
      <c r="AS15">
        <f>Table1[[#This Row],[Imię i Nazwisko]]</f>
        <v>0</v>
      </c>
      <c r="AT15" s="3">
        <f>Table81112[[#This Row],[Punkty]]/k1max*50</f>
        <v>29.5</v>
      </c>
      <c r="AU15" s="3">
        <f>Table8111213[[#This Row],[Punkty]]/k2max*50</f>
        <v>34.666666666666671</v>
      </c>
      <c r="AV15" s="3">
        <f>Table811121314[[#This Row],[Punkty]]/k3max*50</f>
        <v>0</v>
      </c>
      <c r="AW15" s="3">
        <f>SUM(Table5[[#This Row],[Kol 1]:[Kol 3]])</f>
        <v>64.166666666666671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1</v>
      </c>
      <c r="BK15" s="3">
        <f>SUM(Table57[[#This Row],[Suma]],Table5[[#This Row],[Suma]],Table35[[#This Row],[Suma]])</f>
        <v>72.166666666666671</v>
      </c>
      <c r="BL15" s="1">
        <f t="shared" si="0"/>
        <v>0.72166666666666668</v>
      </c>
      <c r="BM15">
        <f t="shared" si="1"/>
        <v>4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9</v>
      </c>
      <c r="CF15">
        <v>6</v>
      </c>
      <c r="CG15">
        <v>8</v>
      </c>
      <c r="CH15">
        <v>1.5</v>
      </c>
      <c r="CI15">
        <v>5</v>
      </c>
      <c r="CJ15" s="2">
        <f>SUM(Table81112[[#This Row],[Zadanie 1]:[Zadanie 5]])</f>
        <v>29.5</v>
      </c>
      <c r="CL15">
        <v>9</v>
      </c>
      <c r="CM15">
        <f>Table1[[#This Row],[Imię i Nazwisko]]</f>
        <v>0</v>
      </c>
      <c r="CN15">
        <v>12</v>
      </c>
      <c r="CO15">
        <v>21</v>
      </c>
      <c r="CP15">
        <v>14</v>
      </c>
      <c r="CQ15">
        <v>5</v>
      </c>
      <c r="CS15" s="2">
        <f>SUM(Table8111213[[#This Row],[Zadanie 1]:[Zadanie 5]])</f>
        <v>52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f>SUM(Table3[[#This Row],[1]:[15]])</f>
        <v>15</v>
      </c>
      <c r="X16">
        <v>10</v>
      </c>
      <c r="Y16">
        <f>Table1[[#This Row],[Imię i Nazwisko]]</f>
        <v>0</v>
      </c>
      <c r="Z16">
        <v>1</v>
      </c>
      <c r="AA16">
        <v>1</v>
      </c>
      <c r="AB16">
        <v>1</v>
      </c>
      <c r="AD16">
        <v>1</v>
      </c>
      <c r="AG16">
        <v>2</v>
      </c>
      <c r="AI16">
        <v>1</v>
      </c>
      <c r="AK16">
        <v>-1</v>
      </c>
      <c r="AL16">
        <v>1</v>
      </c>
      <c r="AO16">
        <f>$Y$2*SUM(Table35[[#This Row],[1]:[15]])</f>
        <v>7</v>
      </c>
      <c r="AR16">
        <v>10</v>
      </c>
      <c r="AS16">
        <f>Table1[[#This Row],[Imię i Nazwisko]]</f>
        <v>0</v>
      </c>
      <c r="AT16" s="3">
        <f>Table81112[[#This Row],[Punkty]]/k1max*50</f>
        <v>21</v>
      </c>
      <c r="AU16" s="3">
        <f>Table8111213[[#This Row],[Punkty]]/k2max*50</f>
        <v>24.666666666666668</v>
      </c>
      <c r="AV16" s="3">
        <f>Table811121314[[#This Row],[Punkty]]/k3max*50</f>
        <v>0</v>
      </c>
      <c r="AW16" s="3">
        <f>SUM(Table5[[#This Row],[Kol 1]:[Kol 3]])</f>
        <v>45.666666666666671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0</v>
      </c>
      <c r="BK16" s="3">
        <f>SUM(Table57[[#This Row],[Suma]],Table5[[#This Row],[Suma]],Table35[[#This Row],[Suma]])</f>
        <v>52.666666666666671</v>
      </c>
      <c r="BL16" s="1">
        <f t="shared" si="0"/>
        <v>0.52666666666666673</v>
      </c>
      <c r="BM16">
        <f t="shared" si="1"/>
        <v>2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>
        <f>IF(Table2[[#This Row],[Ocena I]]&lt;&gt;2," ",IF(Table8[[#This Row],[%]]&lt;0.5,2,3))</f>
        <v>2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>
        <f>IF(OR(Table2[[#This Row],[Ocena I]]&lt;&gt;2, Table8[[#This Row],[Ocena II]]&lt;&gt;2)," ",IF(Table811[[#This Row],[%]]&lt;0.5,2,3))</f>
        <v>2</v>
      </c>
      <c r="CC16">
        <v>10</v>
      </c>
      <c r="CD16">
        <f>Table1[[#This Row],[Imię i Nazwisko]]</f>
        <v>0</v>
      </c>
      <c r="CE16">
        <v>2</v>
      </c>
      <c r="CF16">
        <v>9</v>
      </c>
      <c r="CG16">
        <v>7.5</v>
      </c>
      <c r="CH16">
        <v>1.5</v>
      </c>
      <c r="CI16">
        <v>1</v>
      </c>
      <c r="CJ16" s="2">
        <f>SUM(Table81112[[#This Row],[Zadanie 1]:[Zadanie 5]])</f>
        <v>21</v>
      </c>
      <c r="CL16">
        <v>10</v>
      </c>
      <c r="CM16">
        <f>Table1[[#This Row],[Imię i Nazwisko]]</f>
        <v>0</v>
      </c>
      <c r="CN16">
        <v>4</v>
      </c>
      <c r="CO16">
        <v>21</v>
      </c>
      <c r="CP16">
        <v>11</v>
      </c>
      <c r="CQ16">
        <v>1</v>
      </c>
      <c r="CS16" s="2">
        <f>SUM(Table8111213[[#This Row],[Zadanie 1]:[Zadanie 5]])</f>
        <v>37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V17">
        <f>SUM(Table3[[#This Row],[1]:[15]])</f>
        <v>0</v>
      </c>
      <c r="X17">
        <v>11</v>
      </c>
      <c r="Y17">
        <f>Table1[[#This Row],[Imię i Nazwisko]]</f>
        <v>0</v>
      </c>
      <c r="AO17">
        <f>$Y$2*SUM(Table35[[#This Row],[1]:[15]])</f>
        <v>0</v>
      </c>
      <c r="AR17">
        <v>11</v>
      </c>
      <c r="AS17">
        <f>Table1[[#This Row],[Imię i Nazwisko]]</f>
        <v>0</v>
      </c>
      <c r="AT17" s="3">
        <f>Table81112[[#This Row],[Punkty]]/k1max*50</f>
        <v>0</v>
      </c>
      <c r="AU17" s="3">
        <f>Table8111213[[#This Row],[Punkty]]/k2max*50</f>
        <v>0</v>
      </c>
      <c r="AV17" s="3">
        <f>Table811121314[[#This Row],[Punkty]]/k3max*50</f>
        <v>0</v>
      </c>
      <c r="AW17" s="3">
        <f>SUM(Table5[[#This Row],[Kol 1]:[Kol 3]])</f>
        <v>0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0</v>
      </c>
      <c r="BJ17">
        <f>IF(MIN(Table5[[#This Row],[Suma]]/$AS$2,(Table5[[#This Row],[Suma]]+Table35[[#This Row],[Suma]])/$AS$2)&lt;0.5,0,1)</f>
        <v>0</v>
      </c>
      <c r="BK17" s="3">
        <f>SUM(Table57[[#This Row],[Suma]],Table5[[#This Row],[Suma]],Table35[[#This Row],[Suma]])</f>
        <v>0</v>
      </c>
      <c r="BL17" s="1">
        <f t="shared" si="0"/>
        <v>0</v>
      </c>
      <c r="BM17">
        <v>3.5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J17" s="2">
        <f>SUM(Table81112[[#This Row],[Zadanie 1]:[Zadanie 5]])</f>
        <v>0</v>
      </c>
      <c r="CL17">
        <v>11</v>
      </c>
      <c r="CM17">
        <f>Table1[[#This Row],[Imię i Nazwisko]]</f>
        <v>0</v>
      </c>
      <c r="CS17" s="2">
        <f>SUM(Table8111213[[#This Row],[Zadanie 1]:[Zadanie 5]])</f>
        <v>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V18">
        <f>SUM(Table3[[#This Row],[1]:[15]])</f>
        <v>0</v>
      </c>
      <c r="X18">
        <v>12</v>
      </c>
      <c r="Y18">
        <f>Table1[[#This Row],[Imię i Nazwisko]]</f>
        <v>0</v>
      </c>
      <c r="AO18">
        <f>$Y$2*SUM(Table35[[#This Row],[1]:[15]])</f>
        <v>0</v>
      </c>
      <c r="AR18">
        <v>12</v>
      </c>
      <c r="AS18">
        <f>Table1[[#This Row],[Imię i Nazwisko]]</f>
        <v>0</v>
      </c>
      <c r="AT18" s="3">
        <f>Table81112[[#This Row],[Punkty]]/k1max*50</f>
        <v>0</v>
      </c>
      <c r="AU18" s="3">
        <f>Table8111213[[#This Row],[Punkty]]/k2max*50</f>
        <v>0</v>
      </c>
      <c r="AV18" s="3">
        <f>Table811121314[[#This Row],[Punkty]]/k3max*50</f>
        <v>0</v>
      </c>
      <c r="AW18" s="3">
        <f>SUM(Table5[[#This Row],[Kol 1]:[Kol 3]])</f>
        <v>0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0</v>
      </c>
      <c r="BJ18">
        <f>IF(MIN(Table5[[#This Row],[Suma]]/$AS$2,(Table5[[#This Row],[Suma]]+Table35[[#This Row],[Suma]])/$AS$2)&lt;0.5,0,1)</f>
        <v>0</v>
      </c>
      <c r="BK18" s="3">
        <f>SUM(Table57[[#This Row],[Suma]],Table5[[#This Row],[Suma]],Table35[[#This Row],[Suma]])</f>
        <v>0</v>
      </c>
      <c r="BL18" s="1">
        <f t="shared" si="0"/>
        <v>0</v>
      </c>
      <c r="BM18" t="str">
        <f t="shared" si="1"/>
        <v>NZ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J18" s="2">
        <f>SUM(Table81112[[#This Row],[Zadanie 1]:[Zadanie 5]])</f>
        <v>0</v>
      </c>
      <c r="CL18">
        <v>12</v>
      </c>
      <c r="CM18">
        <f>Table1[[#This Row],[Imię i Nazwisko]]</f>
        <v>0</v>
      </c>
      <c r="CS18" s="2">
        <f>SUM(Table8111213[[#This Row],[Zadanie 1]:[Zadanie 5]])</f>
        <v>0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V19">
        <f>SUM(Table3[[#This Row],[1]:[15]])</f>
        <v>14</v>
      </c>
      <c r="X19">
        <v>13</v>
      </c>
      <c r="Y19">
        <f>Table1[[#This Row],[Imię i Nazwisko]]</f>
        <v>0</v>
      </c>
      <c r="AC19">
        <v>-2</v>
      </c>
      <c r="AG19">
        <v>-2</v>
      </c>
      <c r="AH19">
        <v>-2</v>
      </c>
      <c r="AI19">
        <v>-2</v>
      </c>
      <c r="AJ19">
        <v>-2</v>
      </c>
      <c r="AK19">
        <v>-2</v>
      </c>
      <c r="AL19">
        <v>-2</v>
      </c>
      <c r="AO19">
        <f>$Y$2*SUM(Table35[[#This Row],[1]:[15]])</f>
        <v>-14</v>
      </c>
      <c r="AR19">
        <v>13</v>
      </c>
      <c r="AS19">
        <f>Table1[[#This Row],[Imię i Nazwisko]]</f>
        <v>0</v>
      </c>
      <c r="AT19" s="3">
        <f>Table81112[[#This Row],[Punkty]]/k1max*50</f>
        <v>7.5</v>
      </c>
      <c r="AU19" s="3">
        <f>Table8111213[[#This Row],[Punkty]]/k2max*50</f>
        <v>0</v>
      </c>
      <c r="AV19" s="3">
        <f>Table811121314[[#This Row],[Punkty]]/k3max*50</f>
        <v>0</v>
      </c>
      <c r="AW19" s="3">
        <f>SUM(Table5[[#This Row],[Kol 1]:[Kol 3]])</f>
        <v>7.5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0</v>
      </c>
      <c r="BK19" s="3">
        <f>SUM(Table57[[#This Row],[Suma]],Table5[[#This Row],[Suma]],Table35[[#This Row],[Suma]])</f>
        <v>-6.5</v>
      </c>
      <c r="BL19" s="1">
        <f t="shared" si="0"/>
        <v>-6.5000000000000002E-2</v>
      </c>
      <c r="BM19">
        <f t="shared" si="1"/>
        <v>2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>
        <f>IF(Table2[[#This Row],[Ocena I]]&lt;&gt;2," ",IF(Table8[[#This Row],[%]]&lt;0.5,2,3))</f>
        <v>2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>
        <f>IF(OR(Table2[[#This Row],[Ocena I]]&lt;&gt;2, Table8[[#This Row],[Ocena II]]&lt;&gt;2)," ",IF(Table811[[#This Row],[%]]&lt;0.5,2,3))</f>
        <v>2</v>
      </c>
      <c r="CC19">
        <v>13</v>
      </c>
      <c r="CD19">
        <f>Table1[[#This Row],[Imię i Nazwisko]]</f>
        <v>0</v>
      </c>
      <c r="CE19">
        <v>0</v>
      </c>
      <c r="CF19">
        <v>3</v>
      </c>
      <c r="CG19">
        <v>2</v>
      </c>
      <c r="CH19">
        <v>1.5</v>
      </c>
      <c r="CI19">
        <v>1</v>
      </c>
      <c r="CJ19" s="2">
        <f>SUM(Table81112[[#This Row],[Zadanie 1]:[Zadanie 5]])</f>
        <v>7.5</v>
      </c>
      <c r="CL19">
        <v>13</v>
      </c>
      <c r="CM19">
        <f>Table1[[#This Row],[Imię i Nazwisko]]</f>
        <v>0</v>
      </c>
      <c r="CS19" s="2">
        <f>SUM(Table8111213[[#This Row],[Zadanie 1]:[Zadanie 5]])</f>
        <v>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R20">
        <v>1</v>
      </c>
      <c r="S20">
        <v>1</v>
      </c>
      <c r="T20">
        <v>1</v>
      </c>
      <c r="U20">
        <v>1</v>
      </c>
      <c r="V20">
        <f>SUM(Table3[[#This Row],[1]:[15]])</f>
        <v>14</v>
      </c>
      <c r="X20">
        <v>14</v>
      </c>
      <c r="Y20">
        <f>Table1[[#This Row],[Imię i Nazwisko]]</f>
        <v>0</v>
      </c>
      <c r="AA20">
        <v>1</v>
      </c>
      <c r="AK20">
        <v>1</v>
      </c>
      <c r="AO20">
        <f>$Y$2*SUM(Table35[[#This Row],[1]:[15]])</f>
        <v>2</v>
      </c>
      <c r="AR20">
        <v>14</v>
      </c>
      <c r="AS20">
        <f>Table1[[#This Row],[Imię i Nazwisko]]</f>
        <v>0</v>
      </c>
      <c r="AT20" s="3">
        <f>Table81112[[#This Row],[Punkty]]/k1max*50</f>
        <v>21</v>
      </c>
      <c r="AU20" s="3">
        <f>Table8111213[[#This Row],[Punkty]]/k2max*50</f>
        <v>4</v>
      </c>
      <c r="AV20" s="3">
        <f>Table811121314[[#This Row],[Punkty]]/k3max*50</f>
        <v>0</v>
      </c>
      <c r="AW20" s="3">
        <f>SUM(Table5[[#This Row],[Kol 1]:[Kol 3]])</f>
        <v>25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0</v>
      </c>
      <c r="BK20" s="3">
        <f>SUM(Table57[[#This Row],[Suma]],Table5[[#This Row],[Suma]],Table35[[#This Row],[Suma]])</f>
        <v>27</v>
      </c>
      <c r="BL20" s="1">
        <f t="shared" si="0"/>
        <v>0.27</v>
      </c>
      <c r="BM20">
        <f t="shared" si="1"/>
        <v>2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>
        <f>IF(Table2[[#This Row],[Ocena I]]&lt;&gt;2," ",IF(Table8[[#This Row],[%]]&lt;0.5,2,3))</f>
        <v>2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>
        <f>IF(OR(Table2[[#This Row],[Ocena I]]&lt;&gt;2, Table8[[#This Row],[Ocena II]]&lt;&gt;2)," ",IF(Table811[[#This Row],[%]]&lt;0.5,2,3))</f>
        <v>2</v>
      </c>
      <c r="CC20">
        <v>14</v>
      </c>
      <c r="CD20">
        <f>Table1[[#This Row],[Imię i Nazwisko]]</f>
        <v>0</v>
      </c>
      <c r="CE20">
        <v>2.5</v>
      </c>
      <c r="CF20">
        <v>8</v>
      </c>
      <c r="CG20">
        <v>5</v>
      </c>
      <c r="CH20">
        <v>1.5</v>
      </c>
      <c r="CI20">
        <v>4</v>
      </c>
      <c r="CJ20" s="2">
        <f>SUM(Table81112[[#This Row],[Zadanie 1]:[Zadanie 5]])</f>
        <v>21</v>
      </c>
      <c r="CL20">
        <v>14</v>
      </c>
      <c r="CM20">
        <f>Table1[[#This Row],[Imię i Nazwisko]]</f>
        <v>0</v>
      </c>
      <c r="CN20">
        <v>3</v>
      </c>
      <c r="CO20">
        <v>1</v>
      </c>
      <c r="CP20">
        <v>2</v>
      </c>
      <c r="CQ20">
        <v>0</v>
      </c>
      <c r="CS20" s="2">
        <f>SUM(Table8111213[[#This Row],[Zadanie 1]:[Zadanie 5]])</f>
        <v>6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V21">
        <f>SUM(Table3[[#This Row],[1]:[15]])</f>
        <v>12</v>
      </c>
      <c r="X21">
        <v>15</v>
      </c>
      <c r="Y21">
        <f>Table1[[#This Row],[Imię i Nazwisko]]</f>
        <v>0</v>
      </c>
      <c r="Z21">
        <v>1</v>
      </c>
      <c r="AF21">
        <v>-2</v>
      </c>
      <c r="AG21">
        <v>-2</v>
      </c>
      <c r="AH21">
        <v>-2</v>
      </c>
      <c r="AI21">
        <v>-2</v>
      </c>
      <c r="AJ21">
        <v>-2</v>
      </c>
      <c r="AK21">
        <v>-2</v>
      </c>
      <c r="AO21">
        <f>$Y$2*SUM(Table35[[#This Row],[1]:[15]])</f>
        <v>-11</v>
      </c>
      <c r="AR21">
        <v>15</v>
      </c>
      <c r="AS21">
        <f>Table1[[#This Row],[Imię i Nazwisko]]</f>
        <v>0</v>
      </c>
      <c r="AT21" s="3">
        <f>Table81112[[#This Row],[Punkty]]/k1max*50</f>
        <v>0</v>
      </c>
      <c r="AU21" s="3">
        <f>Table8111213[[#This Row],[Punkty]]/k2max*50</f>
        <v>0</v>
      </c>
      <c r="AV21" s="3">
        <f>Table811121314[[#This Row],[Punkty]]/k3max*50</f>
        <v>0</v>
      </c>
      <c r="AW21" s="3">
        <f>SUM(Table5[[#This Row],[Kol 1]:[Kol 3]])</f>
        <v>0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0</v>
      </c>
      <c r="BK21" s="3">
        <f>SUM(Table57[[#This Row],[Suma]],Table5[[#This Row],[Suma]],Table35[[#This Row],[Suma]])</f>
        <v>-11</v>
      </c>
      <c r="BL21" s="1">
        <f t="shared" si="0"/>
        <v>-0.11</v>
      </c>
      <c r="BM21">
        <f t="shared" si="1"/>
        <v>2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>
        <f>IF(Table2[[#This Row],[Ocena I]]&lt;&gt;2," ",IF(Table8[[#This Row],[%]]&lt;0.5,2,3))</f>
        <v>2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>
        <f>IF(OR(Table2[[#This Row],[Ocena I]]&lt;&gt;2, Table8[[#This Row],[Ocena II]]&lt;&gt;2)," ",IF(Table811[[#This Row],[%]]&lt;0.5,2,3))</f>
        <v>2</v>
      </c>
      <c r="CC21">
        <v>15</v>
      </c>
      <c r="CD21">
        <f>Table1[[#This Row],[Imię i Nazwisko]]</f>
        <v>0</v>
      </c>
      <c r="CJ21" s="2">
        <f>SUM(Table81112[[#This Row],[Zadanie 1]:[Zadanie 5]])</f>
        <v>0</v>
      </c>
      <c r="CL21">
        <v>15</v>
      </c>
      <c r="CM21">
        <f>Table1[[#This Row],[Imię i Nazwisko]]</f>
        <v>0</v>
      </c>
      <c r="CS21" s="2">
        <f>SUM(Table8111213[[#This Row],[Zadanie 1]:[Zadanie 5]])</f>
        <v>0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f>SUM(Table3[[#This Row],[1]:[15]])</f>
        <v>14</v>
      </c>
      <c r="X22">
        <v>16</v>
      </c>
      <c r="Y22">
        <f>Table1[[#This Row],[Imię i Nazwisko]]</f>
        <v>0</v>
      </c>
      <c r="AA22">
        <v>2</v>
      </c>
      <c r="AD22">
        <v>1</v>
      </c>
      <c r="AE22">
        <v>1</v>
      </c>
      <c r="AG22">
        <v>1</v>
      </c>
      <c r="AH22">
        <v>1</v>
      </c>
      <c r="AJ22">
        <v>1</v>
      </c>
      <c r="AK22">
        <v>-2</v>
      </c>
      <c r="AL22">
        <v>1</v>
      </c>
      <c r="AO22">
        <f>$Y$2*SUM(Table35[[#This Row],[1]:[15]])</f>
        <v>6</v>
      </c>
      <c r="AR22">
        <v>16</v>
      </c>
      <c r="AS22">
        <f>Table1[[#This Row],[Imię i Nazwisko]]</f>
        <v>0</v>
      </c>
      <c r="AT22" s="3">
        <f>Table81112[[#This Row],[Punkty]]/k1max*50</f>
        <v>35.5</v>
      </c>
      <c r="AU22" s="3">
        <f>Table8111213[[#This Row],[Punkty]]/k2max*50</f>
        <v>27.333333333333332</v>
      </c>
      <c r="AV22" s="3">
        <f>Table811121314[[#This Row],[Punkty]]/k3max*50</f>
        <v>0</v>
      </c>
      <c r="AW22" s="3">
        <f>SUM(Table5[[#This Row],[Kol 1]:[Kol 3]])</f>
        <v>62.833333333333329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1</v>
      </c>
      <c r="BK22" s="3">
        <f>SUM(Table57[[#This Row],[Suma]],Table5[[#This Row],[Suma]],Table35[[#This Row],[Suma]])</f>
        <v>68.833333333333329</v>
      </c>
      <c r="BL22" s="1">
        <f t="shared" si="0"/>
        <v>0.68833333333333324</v>
      </c>
      <c r="BM22">
        <f t="shared" si="1"/>
        <v>3.5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8.5</v>
      </c>
      <c r="CF22">
        <v>9</v>
      </c>
      <c r="CG22">
        <v>10</v>
      </c>
      <c r="CH22">
        <v>1.5</v>
      </c>
      <c r="CI22">
        <v>6.5</v>
      </c>
      <c r="CJ22" s="2">
        <f>SUM(Table81112[[#This Row],[Zadanie 1]:[Zadanie 5]])</f>
        <v>35.5</v>
      </c>
      <c r="CL22">
        <v>16</v>
      </c>
      <c r="CM22">
        <f>Table1[[#This Row],[Imię i Nazwisko]]</f>
        <v>0</v>
      </c>
      <c r="CN22">
        <v>12</v>
      </c>
      <c r="CO22">
        <v>22</v>
      </c>
      <c r="CP22">
        <v>7</v>
      </c>
      <c r="CS22" s="2">
        <f>SUM(Table8111213[[#This Row],[Zadanie 1]:[Zadanie 5]])</f>
        <v>41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>SUM(Table3[[#This Row],[1]:[15]])</f>
        <v>15</v>
      </c>
      <c r="X23">
        <v>17</v>
      </c>
      <c r="Y23">
        <f>Table1[[#This Row],[Imię i Nazwisko]]</f>
        <v>0</v>
      </c>
      <c r="AB23">
        <v>1</v>
      </c>
      <c r="AC23">
        <v>1</v>
      </c>
      <c r="AD23">
        <v>1</v>
      </c>
      <c r="AG23">
        <v>2</v>
      </c>
      <c r="AI23">
        <v>1</v>
      </c>
      <c r="AK23">
        <v>-2</v>
      </c>
      <c r="AL23">
        <v>1</v>
      </c>
      <c r="AO23">
        <f>$Y$2*SUM(Table35[[#This Row],[1]:[15]])</f>
        <v>5</v>
      </c>
      <c r="AR23">
        <v>17</v>
      </c>
      <c r="AS23">
        <f>Table1[[#This Row],[Imię i Nazwisko]]</f>
        <v>0</v>
      </c>
      <c r="AT23" s="3">
        <f>Table81112[[#This Row],[Punkty]]/k1max*50</f>
        <v>26.5</v>
      </c>
      <c r="AU23" s="3">
        <f>Table8111213[[#This Row],[Punkty]]/k2max*50</f>
        <v>34</v>
      </c>
      <c r="AV23" s="3">
        <f>Table811121314[[#This Row],[Punkty]]/k3max*50</f>
        <v>0</v>
      </c>
      <c r="AW23" s="3">
        <f>SUM(Table5[[#This Row],[Kol 1]:[Kol 3]])</f>
        <v>60.5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 s="3">
        <f>SUM(Table57[[#This Row],[Suma]],Table5[[#This Row],[Suma]],Table35[[#This Row],[Suma]])</f>
        <v>65.5</v>
      </c>
      <c r="BL23" s="1">
        <f t="shared" si="0"/>
        <v>0.65500000000000003</v>
      </c>
      <c r="BM23">
        <f t="shared" si="1"/>
        <v>3.5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7.5</v>
      </c>
      <c r="CF23">
        <v>10</v>
      </c>
      <c r="CG23">
        <v>8</v>
      </c>
      <c r="CH23">
        <v>1</v>
      </c>
      <c r="CJ23" s="2">
        <f>SUM(Table81112[[#This Row],[Zadanie 1]:[Zadanie 5]])</f>
        <v>26.5</v>
      </c>
      <c r="CL23">
        <v>17</v>
      </c>
      <c r="CM23">
        <f>Table1[[#This Row],[Imię i Nazwisko]]</f>
        <v>0</v>
      </c>
      <c r="CN23">
        <v>12</v>
      </c>
      <c r="CO23">
        <v>12</v>
      </c>
      <c r="CP23">
        <v>11</v>
      </c>
      <c r="CQ23">
        <v>16</v>
      </c>
      <c r="CS23" s="2">
        <f>SUM(Table8111213[[#This Row],[Zadanie 1]:[Zadanie 5]])</f>
        <v>51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P24">
        <v>1</v>
      </c>
      <c r="R24">
        <v>1</v>
      </c>
      <c r="T24">
        <v>1</v>
      </c>
      <c r="U24">
        <v>1</v>
      </c>
      <c r="V24">
        <f>SUM(Table3[[#This Row],[1]:[15]])</f>
        <v>12</v>
      </c>
      <c r="X24">
        <v>18</v>
      </c>
      <c r="Y24">
        <f>Table1[[#This Row],[Imię i Nazwisko]]</f>
        <v>0</v>
      </c>
      <c r="Z24">
        <v>1</v>
      </c>
      <c r="AA24">
        <v>1</v>
      </c>
      <c r="AB24">
        <v>1</v>
      </c>
      <c r="AC24">
        <v>1</v>
      </c>
      <c r="AD24">
        <v>1</v>
      </c>
      <c r="AG24">
        <v>-2</v>
      </c>
      <c r="AI24">
        <v>1</v>
      </c>
      <c r="AK24">
        <v>-2</v>
      </c>
      <c r="AO24">
        <f>$Y$2*SUM(Table35[[#This Row],[1]:[15]])</f>
        <v>2</v>
      </c>
      <c r="AR24">
        <v>18</v>
      </c>
      <c r="AS24">
        <f>Table1[[#This Row],[Imię i Nazwisko]]</f>
        <v>0</v>
      </c>
      <c r="AT24" s="3">
        <f>Table81112[[#This Row],[Punkty]]/k1max*50</f>
        <v>37.5</v>
      </c>
      <c r="AU24" s="3">
        <f>Table8111213[[#This Row],[Punkty]]/k2max*50</f>
        <v>8</v>
      </c>
      <c r="AV24" s="3">
        <f>Table811121314[[#This Row],[Punkty]]/k3max*50</f>
        <v>0</v>
      </c>
      <c r="AW24" s="3">
        <f>SUM(Table5[[#This Row],[Kol 1]:[Kol 3]])</f>
        <v>45.5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1</v>
      </c>
      <c r="BJ24">
        <f>IF(MIN(Table5[[#This Row],[Suma]]/$AS$2,(Table5[[#This Row],[Suma]]+Table35[[#This Row],[Suma]])/$AS$2)&lt;0.5,0,1)</f>
        <v>0</v>
      </c>
      <c r="BK24" s="3">
        <f>SUM(Table57[[#This Row],[Suma]],Table5[[#This Row],[Suma]],Table35[[#This Row],[Suma]])</f>
        <v>47.5</v>
      </c>
      <c r="BL24" s="1">
        <f t="shared" si="0"/>
        <v>0.47499999999999998</v>
      </c>
      <c r="BM24">
        <f t="shared" si="1"/>
        <v>2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>
        <f>IF(Table2[[#This Row],[Ocena I]]&lt;&gt;2," ",IF(Table8[[#This Row],[%]]&lt;0.5,2,3))</f>
        <v>2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>
        <f>IF(OR(Table2[[#This Row],[Ocena I]]&lt;&gt;2, Table8[[#This Row],[Ocena II]]&lt;&gt;2)," ",IF(Table811[[#This Row],[%]]&lt;0.5,2,3))</f>
        <v>2</v>
      </c>
      <c r="CC24">
        <v>18</v>
      </c>
      <c r="CD24">
        <f>Table1[[#This Row],[Imię i Nazwisko]]</f>
        <v>0</v>
      </c>
      <c r="CE24">
        <v>8.5</v>
      </c>
      <c r="CF24">
        <v>10</v>
      </c>
      <c r="CG24">
        <v>9</v>
      </c>
      <c r="CH24">
        <v>0</v>
      </c>
      <c r="CI24">
        <v>10</v>
      </c>
      <c r="CJ24" s="2">
        <f>SUM(Table81112[[#This Row],[Zadanie 1]:[Zadanie 5]])</f>
        <v>37.5</v>
      </c>
      <c r="CL24">
        <v>18</v>
      </c>
      <c r="CM24">
        <f>Table1[[#This Row],[Imię i Nazwisko]]</f>
        <v>0</v>
      </c>
      <c r="CN24">
        <v>6</v>
      </c>
      <c r="CP24">
        <v>4</v>
      </c>
      <c r="CQ24">
        <v>2</v>
      </c>
      <c r="CS24" s="2">
        <f>SUM(Table8111213[[#This Row],[Zadanie 1]:[Zadanie 5]])</f>
        <v>12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f>SUM(Table3[[#This Row],[1]:[15]])</f>
        <v>14</v>
      </c>
      <c r="X25">
        <v>19</v>
      </c>
      <c r="Y25">
        <f>Table1[[#This Row],[Imię i Nazwisko]]</f>
        <v>0</v>
      </c>
      <c r="AB25">
        <v>1</v>
      </c>
      <c r="AK25">
        <v>-2</v>
      </c>
      <c r="AO25">
        <f>$Y$2*SUM(Table35[[#This Row],[1]:[15]])</f>
        <v>-1</v>
      </c>
      <c r="AR25">
        <v>19</v>
      </c>
      <c r="AS25">
        <f>Table1[[#This Row],[Imię i Nazwisko]]</f>
        <v>0</v>
      </c>
      <c r="AT25" s="3">
        <f>Table81112[[#This Row],[Punkty]]/k1max*50</f>
        <v>22.5</v>
      </c>
      <c r="AU25" s="3">
        <f>Table8111213[[#This Row],[Punkty]]/k2max*50</f>
        <v>4</v>
      </c>
      <c r="AV25" s="3">
        <f>Table811121314[[#This Row],[Punkty]]/k3max*50</f>
        <v>0</v>
      </c>
      <c r="AW25" s="3">
        <f>SUM(Table5[[#This Row],[Kol 1]:[Kol 3]])</f>
        <v>26.5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1</v>
      </c>
      <c r="BJ25">
        <f>IF(MIN(Table5[[#This Row],[Suma]]/$AS$2,(Table5[[#This Row],[Suma]]+Table35[[#This Row],[Suma]])/$AS$2)&lt;0.5,0,1)</f>
        <v>0</v>
      </c>
      <c r="BK25" s="3">
        <f>SUM(Table57[[#This Row],[Suma]],Table5[[#This Row],[Suma]],Table35[[#This Row],[Suma]])</f>
        <v>25.5</v>
      </c>
      <c r="BL25" s="1">
        <f t="shared" si="0"/>
        <v>0.255</v>
      </c>
      <c r="BM25">
        <f t="shared" si="1"/>
        <v>2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>
        <f>IF(Table2[[#This Row],[Ocena I]]&lt;&gt;2," ",IF(Table8[[#This Row],[%]]&lt;0.5,2,3))</f>
        <v>2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>
        <f>IF(OR(Table2[[#This Row],[Ocena I]]&lt;&gt;2, Table8[[#This Row],[Ocena II]]&lt;&gt;2)," ",IF(Table811[[#This Row],[%]]&lt;0.5,2,3))</f>
        <v>2</v>
      </c>
      <c r="CC25">
        <v>19</v>
      </c>
      <c r="CD25">
        <f>Table1[[#This Row],[Imię i Nazwisko]]</f>
        <v>0</v>
      </c>
      <c r="CE25">
        <v>2.5</v>
      </c>
      <c r="CF25">
        <v>8</v>
      </c>
      <c r="CG25">
        <v>9.5</v>
      </c>
      <c r="CH25">
        <v>1.5</v>
      </c>
      <c r="CI25">
        <v>1</v>
      </c>
      <c r="CJ25" s="2">
        <f>SUM(Table81112[[#This Row],[Zadanie 1]:[Zadanie 5]])</f>
        <v>22.5</v>
      </c>
      <c r="CL25">
        <v>19</v>
      </c>
      <c r="CM25">
        <f>Table1[[#This Row],[Imię i Nazwisko]]</f>
        <v>0</v>
      </c>
      <c r="CN25">
        <v>0</v>
      </c>
      <c r="CO25">
        <v>6</v>
      </c>
      <c r="CS25" s="2">
        <f>SUM(Table8111213[[#This Row],[Zadanie 1]:[Zadanie 5]])</f>
        <v>6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G26">
        <v>1</v>
      </c>
      <c r="H26">
        <v>1</v>
      </c>
      <c r="I26">
        <v>1</v>
      </c>
      <c r="J26">
        <v>1</v>
      </c>
      <c r="L26">
        <v>1</v>
      </c>
      <c r="N26">
        <v>1</v>
      </c>
      <c r="P26">
        <v>1</v>
      </c>
      <c r="Q26">
        <v>1</v>
      </c>
      <c r="R26">
        <v>1</v>
      </c>
      <c r="S26">
        <v>1</v>
      </c>
      <c r="T26">
        <v>1</v>
      </c>
      <c r="V26">
        <f>SUM(Table3[[#This Row],[1]:[15]])</f>
        <v>11</v>
      </c>
      <c r="X26">
        <v>20</v>
      </c>
      <c r="Y26">
        <f>Table1[[#This Row],[Imię i Nazwisko]]</f>
        <v>0</v>
      </c>
      <c r="AA26">
        <v>1</v>
      </c>
      <c r="AB26">
        <v>1</v>
      </c>
      <c r="AG26">
        <v>-2</v>
      </c>
      <c r="AK26">
        <v>-2</v>
      </c>
      <c r="AL26">
        <v>-2</v>
      </c>
      <c r="AO26">
        <f>$Y$2*SUM(Table35[[#This Row],[1]:[15]])</f>
        <v>-4</v>
      </c>
      <c r="AR26">
        <v>20</v>
      </c>
      <c r="AS26">
        <f>Table1[[#This Row],[Imię i Nazwisko]]</f>
        <v>0</v>
      </c>
      <c r="AT26" s="3">
        <f>Table81112[[#This Row],[Punkty]]/k1max*50</f>
        <v>19.5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19.5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 s="3">
        <f>SUM(Table57[[#This Row],[Suma]],Table5[[#This Row],[Suma]],Table35[[#This Row],[Suma]])</f>
        <v>15.5</v>
      </c>
      <c r="BL26" s="1">
        <f t="shared" si="0"/>
        <v>0.155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E26">
        <v>4.5</v>
      </c>
      <c r="CF26">
        <v>7</v>
      </c>
      <c r="CH26">
        <v>1.5</v>
      </c>
      <c r="CI26">
        <v>6.5</v>
      </c>
      <c r="CJ26" s="2">
        <f>SUM(Table81112[[#This Row],[Zadanie 1]:[Zadanie 5]])</f>
        <v>19.5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H27">
        <v>1</v>
      </c>
      <c r="V27">
        <f>SUM(Table3[[#This Row],[1]:[15]])</f>
        <v>1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 s="3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f>SUM(Table3[[#This Row],[1]:[15]])</f>
        <v>15</v>
      </c>
      <c r="X28">
        <v>22</v>
      </c>
      <c r="Y28">
        <f>Table1[[#This Row],[Imię i Nazwisko]]</f>
        <v>0</v>
      </c>
      <c r="AA28">
        <v>2</v>
      </c>
      <c r="AB28">
        <v>1</v>
      </c>
      <c r="AD28">
        <v>1</v>
      </c>
      <c r="AE28">
        <v>1</v>
      </c>
      <c r="AG28">
        <v>3</v>
      </c>
      <c r="AH28">
        <v>1</v>
      </c>
      <c r="AI28">
        <v>1</v>
      </c>
      <c r="AJ28">
        <v>1</v>
      </c>
      <c r="AK28">
        <v>-2</v>
      </c>
      <c r="AL28">
        <v>1</v>
      </c>
      <c r="AO28">
        <f>$Y$2*SUM(Table35[[#This Row],[1]:[15]])</f>
        <v>10</v>
      </c>
      <c r="AR28">
        <v>22</v>
      </c>
      <c r="AS28">
        <f>Table1[[#This Row],[Imię i Nazwisko]]</f>
        <v>0</v>
      </c>
      <c r="AT28" s="3">
        <f>Table81112[[#This Row],[Punkty]]/k1max*50</f>
        <v>41.5</v>
      </c>
      <c r="AU28" s="3">
        <f>Table8111213[[#This Row],[Punkty]]/k2max*50</f>
        <v>42.666666666666671</v>
      </c>
      <c r="AV28" s="3">
        <f>Table811121314[[#This Row],[Punkty]]/k3max*50</f>
        <v>0</v>
      </c>
      <c r="AW28" s="3">
        <f>SUM(Table5[[#This Row],[Kol 1]:[Kol 3]])</f>
        <v>84.166666666666671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1</v>
      </c>
      <c r="BJ28">
        <f>IF(MIN(Table5[[#This Row],[Suma]]/$AS$2,(Table5[[#This Row],[Suma]]+Table35[[#This Row],[Suma]])/$AS$2)&lt;0.5,0,1)</f>
        <v>1</v>
      </c>
      <c r="BK28" s="3">
        <f>SUM(Table57[[#This Row],[Suma]],Table5[[#This Row],[Suma]],Table35[[#This Row],[Suma]])</f>
        <v>94.166666666666671</v>
      </c>
      <c r="BL28" s="1">
        <f t="shared" si="0"/>
        <v>0.94166666666666676</v>
      </c>
      <c r="BM28">
        <f t="shared" si="1"/>
        <v>5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E28">
        <v>5.5</v>
      </c>
      <c r="CF28">
        <v>9</v>
      </c>
      <c r="CG28">
        <v>8</v>
      </c>
      <c r="CH28">
        <v>10</v>
      </c>
      <c r="CI28">
        <v>9</v>
      </c>
      <c r="CJ28" s="2">
        <f>SUM(Table81112[[#This Row],[Zadanie 1]:[Zadanie 5]])</f>
        <v>41.5</v>
      </c>
      <c r="CL28">
        <v>22</v>
      </c>
      <c r="CM28">
        <f>Table1[[#This Row],[Imię i Nazwisko]]</f>
        <v>0</v>
      </c>
      <c r="CN28">
        <v>14</v>
      </c>
      <c r="CO28">
        <v>17</v>
      </c>
      <c r="CP28">
        <v>16</v>
      </c>
      <c r="CQ28">
        <v>17</v>
      </c>
      <c r="CS28" s="2">
        <f>SUM(Table8111213[[#This Row],[Zadanie 1]:[Zadanie 5]])</f>
        <v>64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Q29">
        <v>1</v>
      </c>
      <c r="R29">
        <v>1</v>
      </c>
      <c r="T29">
        <v>1</v>
      </c>
      <c r="U29">
        <v>1</v>
      </c>
      <c r="V29">
        <f>SUM(Table3[[#This Row],[1]:[15]])</f>
        <v>13</v>
      </c>
      <c r="X29">
        <v>23</v>
      </c>
      <c r="Y29">
        <f>Table1[[#This Row],[Imię i Nazwisko]]</f>
        <v>0</v>
      </c>
      <c r="AG29">
        <v>1</v>
      </c>
      <c r="AK29">
        <v>-2</v>
      </c>
      <c r="AO29">
        <f>$Y$2*SUM(Table35[[#This Row],[1]:[15]])</f>
        <v>-1</v>
      </c>
      <c r="AR29">
        <v>23</v>
      </c>
      <c r="AS29">
        <f>Table1[[#This Row],[Imię i Nazwisko]]</f>
        <v>0</v>
      </c>
      <c r="AT29" s="3">
        <f>Table81112[[#This Row],[Punkty]]/k1max*50</f>
        <v>24.5</v>
      </c>
      <c r="AU29" s="3">
        <f>Table8111213[[#This Row],[Punkty]]/k2max*50</f>
        <v>28.666666666666668</v>
      </c>
      <c r="AV29" s="3">
        <f>Table811121314[[#This Row],[Punkty]]/k3max*50</f>
        <v>0</v>
      </c>
      <c r="AW29" s="3">
        <f>SUM(Table5[[#This Row],[Kol 1]:[Kol 3]])</f>
        <v>53.166666666666671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1</v>
      </c>
      <c r="BJ29">
        <f>IF(MIN(Table5[[#This Row],[Suma]]/$AS$2,(Table5[[#This Row],[Suma]]+Table35[[#This Row],[Suma]])/$AS$2)&lt;0.5,0,1)</f>
        <v>1</v>
      </c>
      <c r="BK29" s="3">
        <f>SUM(Table57[[#This Row],[Suma]],Table5[[#This Row],[Suma]],Table35[[#This Row],[Suma]])</f>
        <v>52.166666666666671</v>
      </c>
      <c r="BL29" s="1">
        <f t="shared" si="0"/>
        <v>0.52166666666666672</v>
      </c>
      <c r="BM29">
        <f t="shared" si="1"/>
        <v>3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E29">
        <v>5.5</v>
      </c>
      <c r="CF29">
        <v>8.5</v>
      </c>
      <c r="CG29">
        <v>8</v>
      </c>
      <c r="CH29">
        <v>1.5</v>
      </c>
      <c r="CI29">
        <v>1</v>
      </c>
      <c r="CJ29" s="2">
        <f>SUM(Table81112[[#This Row],[Zadanie 1]:[Zadanie 5]])</f>
        <v>24.5</v>
      </c>
      <c r="CL29">
        <v>23</v>
      </c>
      <c r="CM29">
        <f>Table1[[#This Row],[Imię i Nazwisko]]</f>
        <v>0</v>
      </c>
      <c r="CN29">
        <v>11</v>
      </c>
      <c r="CO29">
        <v>13</v>
      </c>
      <c r="CP29">
        <v>13</v>
      </c>
      <c r="CQ29">
        <v>6</v>
      </c>
      <c r="CS29" s="2">
        <f>SUM(Table8111213[[#This Row],[Zadanie 1]:[Zadanie 5]])</f>
        <v>43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f>SUM(Table3[[#This Row],[1]:[15]])</f>
        <v>14</v>
      </c>
      <c r="X30">
        <v>24</v>
      </c>
      <c r="Y30">
        <f>Table1[[#This Row],[Imię i Nazwisko]]</f>
        <v>0</v>
      </c>
      <c r="Z30">
        <v>1</v>
      </c>
      <c r="AI30">
        <v>1</v>
      </c>
      <c r="AJ30">
        <v>1</v>
      </c>
      <c r="AK30">
        <v>-2</v>
      </c>
      <c r="AO30">
        <f>$Y$2*SUM(Table35[[#This Row],[1]:[15]])</f>
        <v>1</v>
      </c>
      <c r="AR30">
        <v>24</v>
      </c>
      <c r="AS30">
        <f>Table1[[#This Row],[Imię i Nazwisko]]</f>
        <v>0</v>
      </c>
      <c r="AT30" s="3">
        <f>Table81112[[#This Row],[Punkty]]/k1max*50</f>
        <v>28.000000000000004</v>
      </c>
      <c r="AU30" s="3">
        <f>Table8111213[[#This Row],[Punkty]]/k2max*50</f>
        <v>11.333333333333332</v>
      </c>
      <c r="AV30" s="3">
        <f>Table811121314[[#This Row],[Punkty]]/k3max*50</f>
        <v>0</v>
      </c>
      <c r="AW30" s="3">
        <f>SUM(Table5[[#This Row],[Kol 1]:[Kol 3]])</f>
        <v>39.333333333333336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1</v>
      </c>
      <c r="BJ30">
        <f>IF(MIN(Table5[[#This Row],[Suma]]/$AS$2,(Table5[[#This Row],[Suma]]+Table35[[#This Row],[Suma]])/$AS$2)&lt;0.5,0,1)</f>
        <v>0</v>
      </c>
      <c r="BK30" s="3">
        <f>SUM(Table57[[#This Row],[Suma]],Table5[[#This Row],[Suma]],Table35[[#This Row],[Suma]])</f>
        <v>40.333333333333336</v>
      </c>
      <c r="BL30" s="1">
        <f t="shared" si="0"/>
        <v>0.40333333333333338</v>
      </c>
      <c r="BM30">
        <f t="shared" si="1"/>
        <v>2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>
        <f>IF(Table2[[#This Row],[Ocena I]]&lt;&gt;2," ",IF(Table8[[#This Row],[%]]&lt;0.5,2,3))</f>
        <v>2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>
        <f>IF(OR(Table2[[#This Row],[Ocena I]]&lt;&gt;2, Table8[[#This Row],[Ocena II]]&lt;&gt;2)," ",IF(Table811[[#This Row],[%]]&lt;0.5,2,3))</f>
        <v>2</v>
      </c>
      <c r="CC30">
        <v>24</v>
      </c>
      <c r="CD30">
        <f>Table1[[#This Row],[Imię i Nazwisko]]</f>
        <v>0</v>
      </c>
      <c r="CE30">
        <v>5.5</v>
      </c>
      <c r="CF30">
        <v>9.5</v>
      </c>
      <c r="CG30">
        <v>2.5</v>
      </c>
      <c r="CH30">
        <v>0.5</v>
      </c>
      <c r="CI30">
        <v>10</v>
      </c>
      <c r="CJ30" s="2">
        <f>SUM(Table81112[[#This Row],[Zadanie 1]:[Zadanie 5]])</f>
        <v>28</v>
      </c>
      <c r="CL30">
        <v>24</v>
      </c>
      <c r="CM30">
        <f>Table1[[#This Row],[Imię i Nazwisko]]</f>
        <v>0</v>
      </c>
      <c r="CN30">
        <v>7</v>
      </c>
      <c r="CO30">
        <v>3</v>
      </c>
      <c r="CP30">
        <v>7</v>
      </c>
      <c r="CQ30">
        <v>0</v>
      </c>
      <c r="CS30" s="2">
        <f>SUM(Table8111213[[#This Row],[Zadanie 1]:[Zadanie 5]])</f>
        <v>17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T31">
        <v>1</v>
      </c>
      <c r="V31">
        <f>SUM(Table3[[#This Row],[1]:[15]])</f>
        <v>12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24.5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24.5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1</v>
      </c>
      <c r="BJ31">
        <f>IF(MIN(Table5[[#This Row],[Suma]]/$AS$2,(Table5[[#This Row],[Suma]]+Table35[[#This Row],[Suma]])/$AS$2)&lt;0.5,0,1)</f>
        <v>0</v>
      </c>
      <c r="BK31" s="3">
        <f>SUM(Table57[[#This Row],[Suma]],Table5[[#This Row],[Suma]],Table35[[#This Row],[Suma]])</f>
        <v>24.5</v>
      </c>
      <c r="BL31" s="1">
        <f t="shared" si="0"/>
        <v>0.245</v>
      </c>
      <c r="BM31">
        <f t="shared" si="1"/>
        <v>2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>
        <f>IF(Table2[[#This Row],[Ocena I]]&lt;&gt;2," ",IF(Table8[[#This Row],[%]]&lt;0.5,2,3))</f>
        <v>2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>
        <f>IF(OR(Table2[[#This Row],[Ocena I]]&lt;&gt;2, Table8[[#This Row],[Ocena II]]&lt;&gt;2)," ",IF(Table811[[#This Row],[%]]&lt;0.5,2,3))</f>
        <v>2</v>
      </c>
      <c r="CC31">
        <v>25</v>
      </c>
      <c r="CD31">
        <f>Table1[[#This Row],[Imię i Nazwisko]]</f>
        <v>0</v>
      </c>
      <c r="CE31">
        <v>2.5</v>
      </c>
      <c r="CF31">
        <v>6</v>
      </c>
      <c r="CG31">
        <v>4.5</v>
      </c>
      <c r="CH31">
        <v>1.5</v>
      </c>
      <c r="CI31">
        <v>10</v>
      </c>
      <c r="CJ31" s="2">
        <f>SUM(Table81112[[#This Row],[Zadanie 1]:[Zadanie 5]])</f>
        <v>24.5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P32">
        <v>1</v>
      </c>
      <c r="R32">
        <v>1</v>
      </c>
      <c r="S32">
        <v>1</v>
      </c>
      <c r="T32">
        <v>1</v>
      </c>
      <c r="U32">
        <v>1</v>
      </c>
      <c r="V32">
        <f>SUM(Table3[[#This Row],[1]:[15]])</f>
        <v>13</v>
      </c>
      <c r="X32">
        <v>26</v>
      </c>
      <c r="Y32">
        <f>Table1[[#This Row],[Imię i Nazwisko]]</f>
        <v>0</v>
      </c>
      <c r="AB32">
        <v>1</v>
      </c>
      <c r="AD32">
        <v>1</v>
      </c>
      <c r="AE32">
        <v>1</v>
      </c>
      <c r="AF32">
        <v>1</v>
      </c>
      <c r="AG32">
        <v>1</v>
      </c>
      <c r="AI32">
        <v>-1</v>
      </c>
      <c r="AK32">
        <v>-2</v>
      </c>
      <c r="AO32">
        <f>$Y$2*SUM(Table35[[#This Row],[1]:[15]])</f>
        <v>2</v>
      </c>
      <c r="AR32">
        <v>26</v>
      </c>
      <c r="AS32">
        <f>Table1[[#This Row],[Imię i Nazwisko]]</f>
        <v>0</v>
      </c>
      <c r="AT32" s="3">
        <f>Table81112[[#This Row],[Punkty]]/k1max*50</f>
        <v>25.5</v>
      </c>
      <c r="AU32" s="3">
        <f>Table8111213[[#This Row],[Punkty]]/k2max*50</f>
        <v>27.333333333333332</v>
      </c>
      <c r="AV32" s="3">
        <f>Table811121314[[#This Row],[Punkty]]/k3max*50</f>
        <v>0</v>
      </c>
      <c r="AW32" s="3">
        <f>SUM(Table5[[#This Row],[Kol 1]:[Kol 3]])</f>
        <v>52.833333333333329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1</v>
      </c>
      <c r="BJ32">
        <f>IF(MIN(Table5[[#This Row],[Suma]]/$AS$2,(Table5[[#This Row],[Suma]]+Table35[[#This Row],[Suma]])/$AS$2)&lt;0.5,0,1)</f>
        <v>1</v>
      </c>
      <c r="BK32" s="3">
        <f>SUM(Table57[[#This Row],[Suma]],Table5[[#This Row],[Suma]],Table35[[#This Row],[Suma]])</f>
        <v>54.833333333333329</v>
      </c>
      <c r="BL32" s="1">
        <f t="shared" ref="BL32:BL41" si="2">BK32/$AS$2</f>
        <v>0.54833333333333334</v>
      </c>
      <c r="BM32">
        <f t="shared" ref="BM32:BM41" si="3">IF(BI32=0, "NZ",IF(BJ32=0,2,IF(BL32&lt;0.6,3,IF(BL32&lt;0.7,3.5,IF(BL32&lt;0.8,4,IF(BL32&lt;0.9,4.5,5))))))</f>
        <v>3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E32">
        <v>6</v>
      </c>
      <c r="CF32">
        <v>8.5</v>
      </c>
      <c r="CG32">
        <v>8.5</v>
      </c>
      <c r="CH32">
        <v>1.5</v>
      </c>
      <c r="CI32">
        <v>1</v>
      </c>
      <c r="CJ32" s="2">
        <f>SUM(Table81112[[#This Row],[Zadanie 1]:[Zadanie 5]])</f>
        <v>25.5</v>
      </c>
      <c r="CL32">
        <v>26</v>
      </c>
      <c r="CM32">
        <f>Table1[[#This Row],[Imię i Nazwisko]]</f>
        <v>0</v>
      </c>
      <c r="CN32">
        <v>14</v>
      </c>
      <c r="CO32">
        <v>9</v>
      </c>
      <c r="CP32">
        <v>14</v>
      </c>
      <c r="CQ32">
        <v>4</v>
      </c>
      <c r="CS32" s="2">
        <f>SUM(Table8111213[[#This Row],[Zadanie 1]:[Zadanie 5]])</f>
        <v>41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S33">
        <v>1</v>
      </c>
      <c r="T33">
        <v>1</v>
      </c>
      <c r="U33">
        <v>1</v>
      </c>
      <c r="V33">
        <f>SUM(Table3[[#This Row],[1]:[15]])</f>
        <v>14</v>
      </c>
      <c r="X33">
        <v>27</v>
      </c>
      <c r="Y33">
        <f>Table1[[#This Row],[Imię i Nazwisko]]</f>
        <v>0</v>
      </c>
      <c r="Z33">
        <v>1</v>
      </c>
      <c r="AE33">
        <v>1</v>
      </c>
      <c r="AG33">
        <v>1</v>
      </c>
      <c r="AO33">
        <f>$Y$2*SUM(Table35[[#This Row],[1]:[15]])</f>
        <v>3</v>
      </c>
      <c r="AR33">
        <v>27</v>
      </c>
      <c r="AS33">
        <f>Table1[[#This Row],[Imię i Nazwisko]]</f>
        <v>0</v>
      </c>
      <c r="AT33" s="3">
        <f>Table81112[[#This Row],[Punkty]]/k1max*50</f>
        <v>39</v>
      </c>
      <c r="AU33" s="3">
        <f>Table8111213[[#This Row],[Punkty]]/k2max*50</f>
        <v>21.333333333333336</v>
      </c>
      <c r="AV33" s="3">
        <f>Table811121314[[#This Row],[Punkty]]/k3max*50</f>
        <v>0</v>
      </c>
      <c r="AW33" s="3">
        <f>SUM(Table5[[#This Row],[Kol 1]:[Kol 3]])</f>
        <v>60.333333333333336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1</v>
      </c>
      <c r="BJ33">
        <f>IF(MIN(Table5[[#This Row],[Suma]]/$AS$2,(Table5[[#This Row],[Suma]]+Table35[[#This Row],[Suma]])/$AS$2)&lt;0.5,0,1)</f>
        <v>1</v>
      </c>
      <c r="BK33" s="3">
        <f>SUM(Table57[[#This Row],[Suma]],Table5[[#This Row],[Suma]],Table35[[#This Row],[Suma]])</f>
        <v>63.333333333333336</v>
      </c>
      <c r="BL33" s="1">
        <f t="shared" si="2"/>
        <v>0.6333333333333333</v>
      </c>
      <c r="BM33">
        <f t="shared" si="3"/>
        <v>3.5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E33">
        <v>10</v>
      </c>
      <c r="CF33">
        <v>9.5</v>
      </c>
      <c r="CG33">
        <v>9</v>
      </c>
      <c r="CH33">
        <v>1.5</v>
      </c>
      <c r="CI33">
        <v>9</v>
      </c>
      <c r="CJ33" s="2">
        <f>SUM(Table81112[[#This Row],[Zadanie 1]:[Zadanie 5]])</f>
        <v>39</v>
      </c>
      <c r="CL33">
        <v>27</v>
      </c>
      <c r="CM33">
        <f>Table1[[#This Row],[Imię i Nazwisko]]</f>
        <v>0</v>
      </c>
      <c r="CN33">
        <v>1</v>
      </c>
      <c r="CO33">
        <v>14</v>
      </c>
      <c r="CP33">
        <v>7</v>
      </c>
      <c r="CQ33">
        <v>10</v>
      </c>
      <c r="CS33" s="2">
        <f>SUM(Table8111213[[#This Row],[Zadanie 1]:[Zadanie 5]])</f>
        <v>32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f>SUM(Table3[[#This Row],[1]:[15]])</f>
        <v>14</v>
      </c>
      <c r="X34">
        <v>28</v>
      </c>
      <c r="Y34">
        <f>Table1[[#This Row],[Imię i Nazwisko]]</f>
        <v>0</v>
      </c>
      <c r="Z34">
        <v>3</v>
      </c>
      <c r="AA34">
        <v>1</v>
      </c>
      <c r="AB34">
        <v>2</v>
      </c>
      <c r="AC34">
        <v>1</v>
      </c>
      <c r="AD34">
        <v>1</v>
      </c>
      <c r="AG34">
        <v>1</v>
      </c>
      <c r="AJ34">
        <v>1</v>
      </c>
      <c r="AK34">
        <v>-1</v>
      </c>
      <c r="AL34">
        <v>1</v>
      </c>
      <c r="AO34">
        <f>$Y$2*SUM(Table35[[#This Row],[1]:[15]])</f>
        <v>10</v>
      </c>
      <c r="AR34">
        <v>28</v>
      </c>
      <c r="AS34">
        <f>Table1[[#This Row],[Imię i Nazwisko]]</f>
        <v>0</v>
      </c>
      <c r="AT34" s="3">
        <f>Table81112[[#This Row],[Punkty]]/k1max*50</f>
        <v>30.5</v>
      </c>
      <c r="AU34" s="3">
        <f>Table8111213[[#This Row],[Punkty]]/k2max*50</f>
        <v>15.333333333333332</v>
      </c>
      <c r="AV34" s="3">
        <f>Table811121314[[#This Row],[Punkty]]/k3max*50</f>
        <v>0</v>
      </c>
      <c r="AW34" s="3">
        <f>SUM(Table5[[#This Row],[Kol 1]:[Kol 3]])</f>
        <v>45.833333333333329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1</v>
      </c>
      <c r="BJ34">
        <f>IF(MIN(Table5[[#This Row],[Suma]]/$AS$2,(Table5[[#This Row],[Suma]]+Table35[[#This Row],[Suma]])/$AS$2)&lt;0.5,0,1)</f>
        <v>0</v>
      </c>
      <c r="BK34" s="3">
        <f>SUM(Table57[[#This Row],[Suma]],Table5[[#This Row],[Suma]],Table35[[#This Row],[Suma]])</f>
        <v>55.833333333333329</v>
      </c>
      <c r="BL34" s="1">
        <f t="shared" si="2"/>
        <v>0.55833333333333324</v>
      </c>
      <c r="BM34">
        <f t="shared" si="3"/>
        <v>2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>
        <f>IF(Table2[[#This Row],[Ocena I]]&lt;&gt;2," ",IF(Table8[[#This Row],[%]]&lt;0.5,2,3))</f>
        <v>2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>
        <f>IF(OR(Table2[[#This Row],[Ocena I]]&lt;&gt;2, Table8[[#This Row],[Ocena II]]&lt;&gt;2)," ",IF(Table811[[#This Row],[%]]&lt;0.5,2,3))</f>
        <v>2</v>
      </c>
      <c r="CC34">
        <v>28</v>
      </c>
      <c r="CD34">
        <f>Table1[[#This Row],[Imię i Nazwisko]]</f>
        <v>0</v>
      </c>
      <c r="CE34">
        <v>8.5</v>
      </c>
      <c r="CF34">
        <v>7.5</v>
      </c>
      <c r="CG34">
        <v>4</v>
      </c>
      <c r="CH34">
        <v>1.5</v>
      </c>
      <c r="CI34">
        <v>9</v>
      </c>
      <c r="CJ34" s="2">
        <f>SUM(Table81112[[#This Row],[Zadanie 1]:[Zadanie 5]])</f>
        <v>30.5</v>
      </c>
      <c r="CL34">
        <v>28</v>
      </c>
      <c r="CM34">
        <f>Table1[[#This Row],[Imię i Nazwisko]]</f>
        <v>0</v>
      </c>
      <c r="CN34">
        <v>7</v>
      </c>
      <c r="CO34">
        <v>16</v>
      </c>
      <c r="CS34" s="2">
        <f>SUM(Table8111213[[#This Row],[Zadanie 1]:[Zadanie 5]])</f>
        <v>23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f>SUM(Table3[[#This Row],[1]:[15]])</f>
        <v>15</v>
      </c>
      <c r="X35">
        <v>29</v>
      </c>
      <c r="Y35">
        <f>Table1[[#This Row],[Imię i Nazwisko]]</f>
        <v>0</v>
      </c>
      <c r="AB35">
        <v>1</v>
      </c>
      <c r="AC35">
        <v>1</v>
      </c>
      <c r="AE35">
        <v>1</v>
      </c>
      <c r="AI35">
        <v>1</v>
      </c>
      <c r="AJ35">
        <v>1</v>
      </c>
      <c r="AK35">
        <v>1</v>
      </c>
      <c r="AL35">
        <v>1</v>
      </c>
      <c r="AO35">
        <f>$Y$2*SUM(Table35[[#This Row],[1]:[15]])</f>
        <v>7</v>
      </c>
      <c r="AR35">
        <v>29</v>
      </c>
      <c r="AS35">
        <f>Table1[[#This Row],[Imię i Nazwisko]]</f>
        <v>0</v>
      </c>
      <c r="AT35" s="3">
        <f>Table81112[[#This Row],[Punkty]]/k1max*50</f>
        <v>23</v>
      </c>
      <c r="AU35" s="3">
        <f>Table8111213[[#This Row],[Punkty]]/k2max*50</f>
        <v>29.333333333333332</v>
      </c>
      <c r="AV35" s="3">
        <f>Table811121314[[#This Row],[Punkty]]/k3max*50</f>
        <v>0</v>
      </c>
      <c r="AW35" s="3">
        <f>SUM(Table5[[#This Row],[Kol 1]:[Kol 3]])</f>
        <v>52.333333333333329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1</v>
      </c>
      <c r="BJ35">
        <f>IF(MIN(Table5[[#This Row],[Suma]]/$AS$2,(Table5[[#This Row],[Suma]]+Table35[[#This Row],[Suma]])/$AS$2)&lt;0.5,0,1)</f>
        <v>1</v>
      </c>
      <c r="BK35" s="3">
        <f>SUM(Table57[[#This Row],[Suma]],Table5[[#This Row],[Suma]],Table35[[#This Row],[Suma]])</f>
        <v>59.333333333333329</v>
      </c>
      <c r="BL35" s="1">
        <f t="shared" si="2"/>
        <v>0.59333333333333327</v>
      </c>
      <c r="BM35">
        <f t="shared" si="3"/>
        <v>3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E35">
        <v>3</v>
      </c>
      <c r="CF35">
        <v>8</v>
      </c>
      <c r="CG35">
        <v>5</v>
      </c>
      <c r="CH35">
        <v>5</v>
      </c>
      <c r="CI35">
        <v>2</v>
      </c>
      <c r="CJ35" s="2">
        <f>SUM(Table81112[[#This Row],[Zadanie 1]:[Zadanie 5]])</f>
        <v>23</v>
      </c>
      <c r="CL35">
        <v>29</v>
      </c>
      <c r="CM35">
        <f>Table1[[#This Row],[Imię i Nazwisko]]</f>
        <v>0</v>
      </c>
      <c r="CN35">
        <v>7</v>
      </c>
      <c r="CO35">
        <v>17</v>
      </c>
      <c r="CP35">
        <v>14</v>
      </c>
      <c r="CQ35">
        <v>6</v>
      </c>
      <c r="CS35" s="2">
        <f>SUM(Table8111213[[#This Row],[Zadanie 1]:[Zadanie 5]])</f>
        <v>44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IET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Informatyka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75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5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śr, 9:30-11:00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 xml:space="preserve"> </v>
      </c>
      <c r="U4" t="str">
        <f>IF(ISBLANK(Sheet1!U4)," ",Sheet1!U4)</f>
        <v xml:space="preserve"> 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 t="str">
        <f>IF(ISBLANK(Sheet1!G7)," ",Sheet1!G7)</f>
        <v xml:space="preserve"> </v>
      </c>
      <c r="H7">
        <f>IF(ISBLANK(Sheet1!H7)," ",Sheet1!H7)</f>
        <v>1</v>
      </c>
      <c r="I7">
        <f>IF(ISBLANK(Sheet1!I7)," ",Sheet1!I7)</f>
        <v>1</v>
      </c>
      <c r="J7" t="str">
        <f>IF(ISBLANK(Sheet1!J7)," ",Sheet1!J7)</f>
        <v xml:space="preserve"> </v>
      </c>
      <c r="K7" t="str">
        <f>IF(ISBLANK(Sheet1!K7)," ",Sheet1!K7)</f>
        <v xml:space="preserve"> </v>
      </c>
      <c r="L7" t="str">
        <f>IF(ISBLANK(Sheet1!L7)," ",Sheet1!L7)</f>
        <v xml:space="preserve"> </v>
      </c>
      <c r="M7" t="str">
        <f>IF(ISBLANK(Sheet1!M7)," ",Sheet1!M7)</f>
        <v xml:space="preserve"> </v>
      </c>
      <c r="N7" t="str">
        <f>IF(ISBLANK(Sheet1!N7)," ",Sheet1!N7)</f>
        <v xml:space="preserve"> </v>
      </c>
      <c r="O7" t="str">
        <f>IF(ISBLANK(Sheet1!O7)," ",Sheet1!O7)</f>
        <v xml:space="preserve"> </v>
      </c>
      <c r="P7" t="str">
        <f>IF(ISBLANK(Sheet1!P7)," ",Sheet1!P7)</f>
        <v xml:space="preserve"> </v>
      </c>
      <c r="Q7" t="str">
        <f>IF(ISBLANK(Sheet1!Q7)," ",Sheet1!Q7)</f>
        <v xml:space="preserve"> </v>
      </c>
      <c r="R7" t="str">
        <f>IF(ISBLANK(Sheet1!R7)," ",Sheet1!R7)</f>
        <v xml:space="preserve"> </v>
      </c>
      <c r="S7" t="str">
        <f>IF(ISBLANK(Sheet1!S7)," ",Sheet1!S7)</f>
        <v xml:space="preserve"> </v>
      </c>
      <c r="T7" t="str">
        <f>IF(ISBLANK(Sheet1!T7)," ",Sheet1!T7)</f>
        <v xml:space="preserve"> </v>
      </c>
      <c r="U7" t="str">
        <f>IF(ISBLANK(Sheet1!U7)," ",Sheet1!U7)</f>
        <v xml:space="preserve"> </v>
      </c>
      <c r="V7">
        <f>IF(ISBLANK(Sheet1!V7)," ",Sheet1!V7)</f>
        <v>2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IF(ISBLANK(Sheet1!Z7)," ",Sheet1!Z7)</f>
        <v xml:space="preserve"> </v>
      </c>
      <c r="AA7" t="str">
        <f>IF(ISBLANK(Sheet1!AA7)," ",Sheet1!AA7)</f>
        <v xml:space="preserve"> </v>
      </c>
      <c r="AB7" t="str">
        <f>IF(ISBLANK(Sheet1!AB7)," ",Sheet1!AB7)</f>
        <v xml:space="preserve"> </v>
      </c>
      <c r="AC7" t="str">
        <f>IF(ISBLANK(Sheet1!AC7)," ",Sheet1!AC7)</f>
        <v xml:space="preserve"> </v>
      </c>
      <c r="AD7" t="str">
        <f>IF(ISBLANK(Sheet1!AD7)," ",Sheet1!AD7)</f>
        <v xml:space="preserve"> </v>
      </c>
      <c r="AE7" t="str">
        <f>IF(ISBLANK(Sheet1!AE7)," ",Sheet1!AE7)</f>
        <v xml:space="preserve"> 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 t="str">
        <f>IF(ISBLANK(Sheet1!AH7)," ",Sheet1!AH7)</f>
        <v xml:space="preserve"> 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0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0</v>
      </c>
      <c r="AU7">
        <f>IF(ISBLANK(Sheet1!AU7)," ",Sheet1!AU7)</f>
        <v>0</v>
      </c>
      <c r="AV7">
        <f>IF(ISBLANK(Sheet1!AV7)," ",Sheet1!AV7)</f>
        <v>0</v>
      </c>
      <c r="AW7">
        <f>IF(ISBLANK(Sheet1!AW7)," ",Sheet1!AW7)</f>
        <v>0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0</v>
      </c>
      <c r="BJ7">
        <f>IF(ISBLANK(Sheet1!BJ7)," ",Sheet1!BJ7)</f>
        <v>0</v>
      </c>
      <c r="BK7">
        <f>IF(ISBLANK(Sheet1!BK7)," ",Sheet1!BK7)</f>
        <v>0</v>
      </c>
      <c r="BL7">
        <f>IF(ISBLANK(Sheet1!BL7)," ",Sheet1!BL7)</f>
        <v>0</v>
      </c>
      <c r="BM7" t="str">
        <f>IF(ISBLANK(Sheet1!BM7)," ",Sheet1!BM7)</f>
        <v>NZ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 t="str">
        <f>IF(ISBLANK(Sheet1!CE7)," ",Sheet1!CE7)</f>
        <v xml:space="preserve"> </v>
      </c>
      <c r="CF7" t="str">
        <f>IF(ISBLANK(Sheet1!CF7)," ",Sheet1!CF7)</f>
        <v xml:space="preserve"> </v>
      </c>
      <c r="CG7" t="str">
        <f>IF(ISBLANK(Sheet1!CG7)," ",Sheet1!CG7)</f>
        <v xml:space="preserve"> </v>
      </c>
      <c r="CH7" t="str">
        <f>IF(ISBLANK(Sheet1!CH7)," ",Sheet1!CH7)</f>
        <v xml:space="preserve"> </v>
      </c>
      <c r="CI7" t="str">
        <f>IF(ISBLANK(Sheet1!CI7)," ",Sheet1!CI7)</f>
        <v xml:space="preserve"> </v>
      </c>
      <c r="CJ7">
        <f>IF(ISBLANK(Sheet1!CJ7)," ",Sheet1!CJ7)</f>
        <v>0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 t="str">
        <f>IF(ISBLANK(Sheet1!CN7)," ",Sheet1!CN7)</f>
        <v xml:space="preserve"> </v>
      </c>
      <c r="CO7" t="str">
        <f>IF(ISBLANK(Sheet1!CO7)," ",Sheet1!CO7)</f>
        <v xml:space="preserve"> </v>
      </c>
      <c r="CP7" t="str">
        <f>IF(ISBLANK(Sheet1!CP7)," ",Sheet1!CP7)</f>
        <v xml:space="preserve"> </v>
      </c>
      <c r="CQ7" t="str">
        <f>IF(ISBLANK(Sheet1!CQ7)," ",Sheet1!CQ7)</f>
        <v xml:space="preserve"> </v>
      </c>
      <c r="CR7" t="str">
        <f>IF(ISBLANK(Sheet1!CR7)," ",Sheet1!CR7)</f>
        <v xml:space="preserve"> </v>
      </c>
      <c r="CS7">
        <f>IF(ISBLANK(Sheet1!CS7)," ",Sheet1!CS7)</f>
        <v>0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15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>
        <f>IF(ISBLANK(Sheet1!Z8)," ",Sheet1!Z8)</f>
        <v>1</v>
      </c>
      <c r="AA8">
        <f>IF(ISBLANK(Sheet1!AA8)," ",Sheet1!AA8)</f>
        <v>1</v>
      </c>
      <c r="AB8">
        <f>IF(ISBLANK(Sheet1!AB8)," ",Sheet1!AB8)</f>
        <v>2</v>
      </c>
      <c r="AC8">
        <f>IF(ISBLANK(Sheet1!AC8)," ",Sheet1!AC8)</f>
        <v>1</v>
      </c>
      <c r="AD8">
        <f>IF(ISBLANK(Sheet1!AD8)," ",Sheet1!AD8)</f>
        <v>1</v>
      </c>
      <c r="AE8">
        <f>IF(ISBLANK(Sheet1!AE8)," ",Sheet1!AE8)</f>
        <v>1</v>
      </c>
      <c r="AF8" t="str">
        <f>IF(ISBLANK(Sheet1!AF8)," ",Sheet1!AF8)</f>
        <v xml:space="preserve"> </v>
      </c>
      <c r="AG8">
        <f>IF(ISBLANK(Sheet1!AG8)," ",Sheet1!AG8)</f>
        <v>1</v>
      </c>
      <c r="AH8" t="str">
        <f>IF(ISBLANK(Sheet1!AH8)," ",Sheet1!AH8)</f>
        <v xml:space="preserve"> </v>
      </c>
      <c r="AI8">
        <f>IF(ISBLANK(Sheet1!AI8)," ",Sheet1!AI8)</f>
        <v>4</v>
      </c>
      <c r="AJ8" t="str">
        <f>IF(ISBLANK(Sheet1!AJ8)," ",Sheet1!AJ8)</f>
        <v xml:space="preserve"> </v>
      </c>
      <c r="AK8">
        <f>IF(ISBLANK(Sheet1!AK8)," ",Sheet1!AK8)</f>
        <v>-2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10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48</v>
      </c>
      <c r="AU8">
        <f>IF(ISBLANK(Sheet1!AU8)," ",Sheet1!AU8)</f>
        <v>48</v>
      </c>
      <c r="AV8">
        <f>IF(ISBLANK(Sheet1!AV8)," ",Sheet1!AV8)</f>
        <v>0</v>
      </c>
      <c r="AW8">
        <f>IF(ISBLANK(Sheet1!AW8)," ",Sheet1!AW8)</f>
        <v>96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106</v>
      </c>
      <c r="BL8">
        <f>IF(ISBLANK(Sheet1!BL8)," ",Sheet1!BL8)</f>
        <v>1.06</v>
      </c>
      <c r="BM8">
        <f>IF(ISBLANK(Sheet1!BM8)," ",Sheet1!BM8)</f>
        <v>5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10</v>
      </c>
      <c r="CF8">
        <f>IF(ISBLANK(Sheet1!CF8)," ",Sheet1!CF8)</f>
        <v>9.5</v>
      </c>
      <c r="CG8">
        <f>IF(ISBLANK(Sheet1!CG8)," ",Sheet1!CG8)</f>
        <v>10</v>
      </c>
      <c r="CH8">
        <f>IF(ISBLANK(Sheet1!CH8)," ",Sheet1!CH8)</f>
        <v>9</v>
      </c>
      <c r="CI8">
        <f>IF(ISBLANK(Sheet1!CI8)," ",Sheet1!CI8)</f>
        <v>9.5</v>
      </c>
      <c r="CJ8">
        <f>IF(ISBLANK(Sheet1!CJ8)," ",Sheet1!CJ8)</f>
        <v>48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14</v>
      </c>
      <c r="CO8">
        <f>IF(ISBLANK(Sheet1!CO8)," ",Sheet1!CO8)</f>
        <v>23</v>
      </c>
      <c r="CP8">
        <f>IF(ISBLANK(Sheet1!CP8)," ",Sheet1!CP8)</f>
        <v>16</v>
      </c>
      <c r="CQ8">
        <f>IF(ISBLANK(Sheet1!CQ8)," ",Sheet1!CQ8)</f>
        <v>19</v>
      </c>
      <c r="CR8" t="str">
        <f>IF(ISBLANK(Sheet1!CR8)," ",Sheet1!CR8)</f>
        <v xml:space="preserve"> </v>
      </c>
      <c r="CS8">
        <f>IF(ISBLANK(Sheet1!CS8)," ",Sheet1!CS8)</f>
        <v>72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>
        <f>IF(ISBLANK(Sheet1!O9)," ",Sheet1!O9)</f>
        <v>1</v>
      </c>
      <c r="P9">
        <f>IF(ISBLANK(Sheet1!P9)," ",Sheet1!P9)</f>
        <v>1</v>
      </c>
      <c r="Q9">
        <f>IF(ISBLANK(Sheet1!Q9)," ",Sheet1!Q9)</f>
        <v>1</v>
      </c>
      <c r="R9">
        <f>IF(ISBLANK(Sheet1!R9)," ",Sheet1!R9)</f>
        <v>1</v>
      </c>
      <c r="S9">
        <f>IF(ISBLANK(Sheet1!S9)," ",Sheet1!S9)</f>
        <v>1</v>
      </c>
      <c r="T9">
        <f>IF(ISBLANK(Sheet1!T9)," ",Sheet1!T9)</f>
        <v>1</v>
      </c>
      <c r="U9">
        <f>IF(ISBLANK(Sheet1!U9)," ",Sheet1!U9)</f>
        <v>1</v>
      </c>
      <c r="V9">
        <f>IF(ISBLANK(Sheet1!V9)," ",Sheet1!V9)</f>
        <v>15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1</v>
      </c>
      <c r="AA9" t="str">
        <f>IF(ISBLANK(Sheet1!AA9)," ",Sheet1!AA9)</f>
        <v xml:space="preserve"> </v>
      </c>
      <c r="AB9" t="str">
        <f>IF(ISBLANK(Sheet1!AB9)," ",Sheet1!AB9)</f>
        <v xml:space="preserve"> </v>
      </c>
      <c r="AC9" t="str">
        <f>IF(ISBLANK(Sheet1!AC9)," ",Sheet1!AC9)</f>
        <v xml:space="preserve"> </v>
      </c>
      <c r="AD9" t="str">
        <f>IF(ISBLANK(Sheet1!AD9)," ",Sheet1!AD9)</f>
        <v xml:space="preserve"> 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 t="str">
        <f>IF(ISBLANK(Sheet1!AG9)," ",Sheet1!AG9)</f>
        <v xml:space="preserve"> </v>
      </c>
      <c r="AH9">
        <f>IF(ISBLANK(Sheet1!AH9)," ",Sheet1!AH9)</f>
        <v>1</v>
      </c>
      <c r="AI9">
        <f>IF(ISBLANK(Sheet1!AI9)," ",Sheet1!AI9)</f>
        <v>1</v>
      </c>
      <c r="AJ9">
        <f>IF(ISBLANK(Sheet1!AJ9)," ",Sheet1!AJ9)</f>
        <v>1</v>
      </c>
      <c r="AK9">
        <f>IF(ISBLANK(Sheet1!AK9)," ",Sheet1!AK9)</f>
        <v>-2</v>
      </c>
      <c r="AL9">
        <f>IF(ISBLANK(Sheet1!AL9)," ",Sheet1!AL9)</f>
        <v>1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3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23</v>
      </c>
      <c r="AU9">
        <f>IF(ISBLANK(Sheet1!AU9)," ",Sheet1!AU9)</f>
        <v>34</v>
      </c>
      <c r="AV9">
        <f>IF(ISBLANK(Sheet1!AV9)," ",Sheet1!AV9)</f>
        <v>0</v>
      </c>
      <c r="AW9">
        <f>IF(ISBLANK(Sheet1!AW9)," ",Sheet1!AW9)</f>
        <v>57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1</v>
      </c>
      <c r="BK9">
        <f>IF(ISBLANK(Sheet1!BK9)," ",Sheet1!BK9)</f>
        <v>60</v>
      </c>
      <c r="BL9">
        <f>IF(ISBLANK(Sheet1!BL9)," ",Sheet1!BL9)</f>
        <v>0.6</v>
      </c>
      <c r="BM9">
        <f>IF(ISBLANK(Sheet1!BM9)," ",Sheet1!BM9)</f>
        <v>3.5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4.5</v>
      </c>
      <c r="CF9">
        <f>IF(ISBLANK(Sheet1!CF9)," ",Sheet1!CF9)</f>
        <v>10</v>
      </c>
      <c r="CG9">
        <f>IF(ISBLANK(Sheet1!CG9)," ",Sheet1!CG9)</f>
        <v>5</v>
      </c>
      <c r="CH9">
        <f>IF(ISBLANK(Sheet1!CH9)," ",Sheet1!CH9)</f>
        <v>1.5</v>
      </c>
      <c r="CI9">
        <f>IF(ISBLANK(Sheet1!CI9)," ",Sheet1!CI9)</f>
        <v>2</v>
      </c>
      <c r="CJ9">
        <f>IF(ISBLANK(Sheet1!CJ9)," ",Sheet1!CJ9)</f>
        <v>23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12</v>
      </c>
      <c r="CO9">
        <f>IF(ISBLANK(Sheet1!CO9)," ",Sheet1!CO9)</f>
        <v>16</v>
      </c>
      <c r="CP9">
        <f>IF(ISBLANK(Sheet1!CP9)," ",Sheet1!CP9)</f>
        <v>15</v>
      </c>
      <c r="CQ9">
        <f>IF(ISBLANK(Sheet1!CQ9)," ",Sheet1!CQ9)</f>
        <v>8</v>
      </c>
      <c r="CR9" t="str">
        <f>IF(ISBLANK(Sheet1!CR9)," ",Sheet1!CR9)</f>
        <v xml:space="preserve"> </v>
      </c>
      <c r="CS9">
        <f>IF(ISBLANK(Sheet1!CS9)," ",Sheet1!CS9)</f>
        <v>51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>
        <f>IF(ISBLANK(Sheet1!S10)," ",Sheet1!S10)</f>
        <v>1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15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IF(ISBLANK(Sheet1!Z10)," ",Sheet1!Z10)</f>
        <v xml:space="preserve"> </v>
      </c>
      <c r="AA10" t="str">
        <f>IF(ISBLANK(Sheet1!AA10)," ",Sheet1!AA10)</f>
        <v xml:space="preserve"> </v>
      </c>
      <c r="AB10" t="str">
        <f>IF(ISBLANK(Sheet1!AB10)," ",Sheet1!AB10)</f>
        <v xml:space="preserve"> </v>
      </c>
      <c r="AC10" t="str">
        <f>IF(ISBLANK(Sheet1!AC10)," ",Sheet1!AC10)</f>
        <v xml:space="preserve"> </v>
      </c>
      <c r="AD10" t="str">
        <f>IF(ISBLANK(Sheet1!AD10)," ",Sheet1!AD10)</f>
        <v xml:space="preserve"> </v>
      </c>
      <c r="AE10" t="str">
        <f>IF(ISBLANK(Sheet1!AE10)," ",Sheet1!AE10)</f>
        <v xml:space="preserve"> </v>
      </c>
      <c r="AF10" t="str">
        <f>IF(ISBLANK(Sheet1!AF10)," ",Sheet1!AF10)</f>
        <v xml:space="preserve"> </v>
      </c>
      <c r="AG10" t="str">
        <f>IF(ISBLANK(Sheet1!AG10)," ",Sheet1!AG10)</f>
        <v xml:space="preserve"> </v>
      </c>
      <c r="AH10" t="str">
        <f>IF(ISBLANK(Sheet1!AH10)," ",Sheet1!AH10)</f>
        <v xml:space="preserve"> 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>
        <f>IF(ISBLANK(Sheet1!AK10)," ",Sheet1!AK10)</f>
        <v>1</v>
      </c>
      <c r="AL10">
        <f>IF(ISBLANK(Sheet1!AL10)," ",Sheet1!AL10)</f>
        <v>1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2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22</v>
      </c>
      <c r="AU10">
        <f>IF(ISBLANK(Sheet1!AU10)," ",Sheet1!AU10)</f>
        <v>40.666666666666664</v>
      </c>
      <c r="AV10">
        <f>IF(ISBLANK(Sheet1!AV10)," ",Sheet1!AV10)</f>
        <v>0</v>
      </c>
      <c r="AW10">
        <f>IF(ISBLANK(Sheet1!AW10)," ",Sheet1!AW10)</f>
        <v>62.666666666666664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64.666666666666657</v>
      </c>
      <c r="BL10">
        <f>IF(ISBLANK(Sheet1!BL10)," ",Sheet1!BL10)</f>
        <v>0.64666666666666661</v>
      </c>
      <c r="BM10">
        <f>IF(ISBLANK(Sheet1!BM10)," ",Sheet1!BM10)</f>
        <v>3.5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2.5</v>
      </c>
      <c r="CF10">
        <f>IF(ISBLANK(Sheet1!CF10)," ",Sheet1!CF10)</f>
        <v>9</v>
      </c>
      <c r="CG10">
        <f>IF(ISBLANK(Sheet1!CG10)," ",Sheet1!CG10)</f>
        <v>7</v>
      </c>
      <c r="CH10">
        <f>IF(ISBLANK(Sheet1!CH10)," ",Sheet1!CH10)</f>
        <v>1.5</v>
      </c>
      <c r="CI10">
        <f>IF(ISBLANK(Sheet1!CI10)," ",Sheet1!CI10)</f>
        <v>2</v>
      </c>
      <c r="CJ10">
        <f>IF(ISBLANK(Sheet1!CJ10)," ",Sheet1!CJ10)</f>
        <v>22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12</v>
      </c>
      <c r="CO10">
        <f>IF(ISBLANK(Sheet1!CO10)," ",Sheet1!CO10)</f>
        <v>23</v>
      </c>
      <c r="CP10">
        <f>IF(ISBLANK(Sheet1!CP10)," ",Sheet1!CP10)</f>
        <v>12</v>
      </c>
      <c r="CQ10">
        <f>IF(ISBLANK(Sheet1!CQ10)," ",Sheet1!CQ10)</f>
        <v>14</v>
      </c>
      <c r="CR10" t="str">
        <f>IF(ISBLANK(Sheet1!CR10)," ",Sheet1!CR10)</f>
        <v xml:space="preserve"> </v>
      </c>
      <c r="CS10">
        <f>IF(ISBLANK(Sheet1!CS10)," ",Sheet1!CS10)</f>
        <v>61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15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IF(ISBLANK(Sheet1!Z11)," ",Sheet1!Z11)</f>
        <v xml:space="preserve"> </v>
      </c>
      <c r="AA11" t="str">
        <f>IF(ISBLANK(Sheet1!AA11)," ",Sheet1!AA11)</f>
        <v xml:space="preserve"> </v>
      </c>
      <c r="AB11">
        <f>IF(ISBLANK(Sheet1!AB11)," ",Sheet1!AB11)</f>
        <v>1</v>
      </c>
      <c r="AC11" t="str">
        <f>IF(ISBLANK(Sheet1!AC11)," ",Sheet1!AC11)</f>
        <v xml:space="preserve"> </v>
      </c>
      <c r="AD11" t="str">
        <f>IF(ISBLANK(Sheet1!AD11)," ",Sheet1!AD11)</f>
        <v xml:space="preserve"> </v>
      </c>
      <c r="AE11" t="str">
        <f>IF(ISBLANK(Sheet1!AE11)," ",Sheet1!AE11)</f>
        <v xml:space="preserve"> </v>
      </c>
      <c r="AF11">
        <f>IF(ISBLANK(Sheet1!AF11)," ",Sheet1!AF11)</f>
        <v>1</v>
      </c>
      <c r="AG11">
        <f>IF(ISBLANK(Sheet1!AG11)," ",Sheet1!AG11)</f>
        <v>1</v>
      </c>
      <c r="AH11">
        <f>IF(ISBLANK(Sheet1!AH11)," ",Sheet1!AH11)</f>
        <v>1</v>
      </c>
      <c r="AI11">
        <f>IF(ISBLANK(Sheet1!AI11)," ",Sheet1!AI11)</f>
        <v>-2</v>
      </c>
      <c r="AJ11" t="str">
        <f>IF(ISBLANK(Sheet1!AJ11)," ",Sheet1!AJ11)</f>
        <v xml:space="preserve"> </v>
      </c>
      <c r="AK11">
        <f>IF(ISBLANK(Sheet1!AK11)," ",Sheet1!AK11)</f>
        <v>-2</v>
      </c>
      <c r="AL11">
        <f>IF(ISBLANK(Sheet1!AL11)," ",Sheet1!AL11)</f>
        <v>1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1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15</v>
      </c>
      <c r="AU11">
        <f>IF(ISBLANK(Sheet1!AU11)," ",Sheet1!AU11)</f>
        <v>12.666666666666668</v>
      </c>
      <c r="AV11">
        <f>IF(ISBLANK(Sheet1!AV11)," ",Sheet1!AV11)</f>
        <v>0</v>
      </c>
      <c r="AW11">
        <f>IF(ISBLANK(Sheet1!AW11)," ",Sheet1!AW11)</f>
        <v>27.666666666666668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0</v>
      </c>
      <c r="BK11">
        <f>IF(ISBLANK(Sheet1!BK11)," ",Sheet1!BK11)</f>
        <v>28.666666666666668</v>
      </c>
      <c r="BL11">
        <f>IF(ISBLANK(Sheet1!BL11)," ",Sheet1!BL11)</f>
        <v>0.28666666666666668</v>
      </c>
      <c r="BM11">
        <f>IF(ISBLANK(Sheet1!BM11)," ",Sheet1!BM11)</f>
        <v>2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>
        <f>IF(ISBLANK(Sheet1!BS11)," ",Sheet1!BS11)</f>
        <v>2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>
        <f>IF(ISBLANK(Sheet1!BY11)," ",Sheet1!BY11)</f>
        <v>2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2.5</v>
      </c>
      <c r="CF11">
        <f>IF(ISBLANK(Sheet1!CF11)," ",Sheet1!CF11)</f>
        <v>5</v>
      </c>
      <c r="CG11" t="str">
        <f>IF(ISBLANK(Sheet1!CG11)," ",Sheet1!CG11)</f>
        <v xml:space="preserve"> </v>
      </c>
      <c r="CH11">
        <f>IF(ISBLANK(Sheet1!CH11)," ",Sheet1!CH11)</f>
        <v>1.5</v>
      </c>
      <c r="CI11">
        <f>IF(ISBLANK(Sheet1!CI11)," ",Sheet1!CI11)</f>
        <v>6</v>
      </c>
      <c r="CJ11">
        <f>IF(ISBLANK(Sheet1!CJ11)," ",Sheet1!CJ11)</f>
        <v>15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2</v>
      </c>
      <c r="CO11">
        <f>IF(ISBLANK(Sheet1!CO11)," ",Sheet1!CO11)</f>
        <v>5</v>
      </c>
      <c r="CP11">
        <f>IF(ISBLANK(Sheet1!CP11)," ",Sheet1!CP11)</f>
        <v>12</v>
      </c>
      <c r="CQ11">
        <f>IF(ISBLANK(Sheet1!CQ11)," ",Sheet1!CQ11)</f>
        <v>0</v>
      </c>
      <c r="CR11" t="str">
        <f>IF(ISBLANK(Sheet1!CR11)," ",Sheet1!CR11)</f>
        <v xml:space="preserve"> </v>
      </c>
      <c r="CS11">
        <f>IF(ISBLANK(Sheet1!CS11)," ",Sheet1!CS11)</f>
        <v>19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>
        <f>IF(ISBLANK(Sheet1!O12)," ",Sheet1!O12)</f>
        <v>1</v>
      </c>
      <c r="P12">
        <f>IF(ISBLANK(Sheet1!P12)," ",Sheet1!P12)</f>
        <v>1</v>
      </c>
      <c r="Q12" t="str">
        <f>IF(ISBLANK(Sheet1!Q12)," ",Sheet1!Q12)</f>
        <v xml:space="preserve"> 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14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IF(ISBLANK(Sheet1!Z12)," ",Sheet1!Z12)</f>
        <v>2</v>
      </c>
      <c r="AA12">
        <f>IF(ISBLANK(Sheet1!AA12)," ",Sheet1!AA12)</f>
        <v>1</v>
      </c>
      <c r="AB12">
        <f>IF(ISBLANK(Sheet1!AB12)," ",Sheet1!AB12)</f>
        <v>1</v>
      </c>
      <c r="AC12" t="str">
        <f>IF(ISBLANK(Sheet1!AC12)," ",Sheet1!AC12)</f>
        <v xml:space="preserve"> </v>
      </c>
      <c r="AD12">
        <f>IF(ISBLANK(Sheet1!AD12)," ",Sheet1!AD12)</f>
        <v>2</v>
      </c>
      <c r="AE12">
        <f>IF(ISBLANK(Sheet1!AE12)," ",Sheet1!AE12)</f>
        <v>1</v>
      </c>
      <c r="AF12" t="str">
        <f>IF(ISBLANK(Sheet1!AF12)," ",Sheet1!AF12)</f>
        <v xml:space="preserve"> </v>
      </c>
      <c r="AG12">
        <f>IF(ISBLANK(Sheet1!AG12)," ",Sheet1!AG12)</f>
        <v>2</v>
      </c>
      <c r="AH12">
        <f>IF(ISBLANK(Sheet1!AH12)," ",Sheet1!AH12)</f>
        <v>1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>
        <f>IF(ISBLANK(Sheet1!AK12)," ",Sheet1!AK12)</f>
        <v>-2</v>
      </c>
      <c r="AL12">
        <f>IF(ISBLANK(Sheet1!AL12)," ",Sheet1!AL12)</f>
        <v>1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9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32</v>
      </c>
      <c r="AU12">
        <f>IF(ISBLANK(Sheet1!AU12)," ",Sheet1!AU12)</f>
        <v>33.333333333333329</v>
      </c>
      <c r="AV12">
        <f>IF(ISBLANK(Sheet1!AV12)," ",Sheet1!AV12)</f>
        <v>0</v>
      </c>
      <c r="AW12">
        <f>IF(ISBLANK(Sheet1!AW12)," ",Sheet1!AW12)</f>
        <v>65.333333333333329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74.333333333333329</v>
      </c>
      <c r="BL12">
        <f>IF(ISBLANK(Sheet1!BL12)," ",Sheet1!BL12)</f>
        <v>0.74333333333333329</v>
      </c>
      <c r="BM12">
        <f>IF(ISBLANK(Sheet1!BM12)," ",Sheet1!BM12)</f>
        <v>4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7.5</v>
      </c>
      <c r="CF12">
        <f>IF(ISBLANK(Sheet1!CF12)," ",Sheet1!CF12)</f>
        <v>10</v>
      </c>
      <c r="CG12">
        <f>IF(ISBLANK(Sheet1!CG12)," ",Sheet1!CG12)</f>
        <v>10</v>
      </c>
      <c r="CH12">
        <f>IF(ISBLANK(Sheet1!CH12)," ",Sheet1!CH12)</f>
        <v>1.5</v>
      </c>
      <c r="CI12">
        <f>IF(ISBLANK(Sheet1!CI12)," ",Sheet1!CI12)</f>
        <v>3</v>
      </c>
      <c r="CJ12">
        <f>IF(ISBLANK(Sheet1!CJ12)," ",Sheet1!CJ12)</f>
        <v>32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3</v>
      </c>
      <c r="CO12">
        <f>IF(ISBLANK(Sheet1!CO12)," ",Sheet1!CO12)</f>
        <v>16</v>
      </c>
      <c r="CP12">
        <f>IF(ISBLANK(Sheet1!CP12)," ",Sheet1!CP12)</f>
        <v>12</v>
      </c>
      <c r="CQ12">
        <f>IF(ISBLANK(Sheet1!CQ12)," ",Sheet1!CQ12)</f>
        <v>19</v>
      </c>
      <c r="CR12" t="str">
        <f>IF(ISBLANK(Sheet1!CR12)," ",Sheet1!CR12)</f>
        <v xml:space="preserve"> </v>
      </c>
      <c r="CS12">
        <f>IF(ISBLANK(Sheet1!CS12)," ",Sheet1!CS12)</f>
        <v>50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>
        <f>IF(ISBLANK(Sheet1!R13)," ",Sheet1!R13)</f>
        <v>1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15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>
        <f>IF(ISBLANK(Sheet1!Z13)," ",Sheet1!Z13)</f>
        <v>1</v>
      </c>
      <c r="AA13">
        <f>IF(ISBLANK(Sheet1!AA13)," ",Sheet1!AA13)</f>
        <v>2</v>
      </c>
      <c r="AB13">
        <f>IF(ISBLANK(Sheet1!AB13)," ",Sheet1!AB13)</f>
        <v>2</v>
      </c>
      <c r="AC13">
        <f>IF(ISBLANK(Sheet1!AC13)," ",Sheet1!AC13)</f>
        <v>2</v>
      </c>
      <c r="AD13">
        <f>IF(ISBLANK(Sheet1!AD13)," ",Sheet1!AD13)</f>
        <v>1</v>
      </c>
      <c r="AE13" t="str">
        <f>IF(ISBLANK(Sheet1!AE13)," ",Sheet1!AE13)</f>
        <v xml:space="preserve"> </v>
      </c>
      <c r="AF13">
        <f>IF(ISBLANK(Sheet1!AF13)," ",Sheet1!AF13)</f>
        <v>2</v>
      </c>
      <c r="AG13">
        <f>IF(ISBLANK(Sheet1!AG13)," ",Sheet1!AG13)</f>
        <v>2</v>
      </c>
      <c r="AH13" t="str">
        <f>IF(ISBLANK(Sheet1!AH13)," ",Sheet1!AH13)</f>
        <v xml:space="preserve"> </v>
      </c>
      <c r="AI13">
        <f>IF(ISBLANK(Sheet1!AI13)," ",Sheet1!AI13)</f>
        <v>3</v>
      </c>
      <c r="AJ13">
        <f>IF(ISBLANK(Sheet1!AJ13)," ",Sheet1!AJ13)</f>
        <v>1</v>
      </c>
      <c r="AK13">
        <f>IF(ISBLANK(Sheet1!AK13)," ",Sheet1!AK13)</f>
        <v>2</v>
      </c>
      <c r="AL13">
        <f>IF(ISBLANK(Sheet1!AL13)," ",Sheet1!AL13)</f>
        <v>2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20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32</v>
      </c>
      <c r="AU13">
        <f>IF(ISBLANK(Sheet1!AU13)," ",Sheet1!AU13)</f>
        <v>24.666666666666668</v>
      </c>
      <c r="AV13">
        <f>IF(ISBLANK(Sheet1!AV13)," ",Sheet1!AV13)</f>
        <v>0</v>
      </c>
      <c r="AW13">
        <f>IF(ISBLANK(Sheet1!AW13)," ",Sheet1!AW13)</f>
        <v>56.666666666666671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1</v>
      </c>
      <c r="BK13">
        <f>IF(ISBLANK(Sheet1!BK13)," ",Sheet1!BK13)</f>
        <v>76.666666666666671</v>
      </c>
      <c r="BL13">
        <f>IF(ISBLANK(Sheet1!BL13)," ",Sheet1!BL13)</f>
        <v>0.76666666666666672</v>
      </c>
      <c r="BM13">
        <f>IF(ISBLANK(Sheet1!BM13)," ",Sheet1!BM13)</f>
        <v>4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8</v>
      </c>
      <c r="CF13">
        <f>IF(ISBLANK(Sheet1!CF13)," ",Sheet1!CF13)</f>
        <v>10</v>
      </c>
      <c r="CG13">
        <f>IF(ISBLANK(Sheet1!CG13)," ",Sheet1!CG13)</f>
        <v>10</v>
      </c>
      <c r="CH13">
        <f>IF(ISBLANK(Sheet1!CH13)," ",Sheet1!CH13)</f>
        <v>1.5</v>
      </c>
      <c r="CI13">
        <f>IF(ISBLANK(Sheet1!CI13)," ",Sheet1!CI13)</f>
        <v>2.5</v>
      </c>
      <c r="CJ13">
        <f>IF(ISBLANK(Sheet1!CJ13)," ",Sheet1!CJ13)</f>
        <v>32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0</v>
      </c>
      <c r="CO13">
        <f>IF(ISBLANK(Sheet1!CO13)," ",Sheet1!CO13)</f>
        <v>22</v>
      </c>
      <c r="CP13">
        <f>IF(ISBLANK(Sheet1!CP13)," ",Sheet1!CP13)</f>
        <v>15</v>
      </c>
      <c r="CQ13">
        <f>IF(ISBLANK(Sheet1!CQ13)," ",Sheet1!CQ13)</f>
        <v>0</v>
      </c>
      <c r="CR13" t="str">
        <f>IF(ISBLANK(Sheet1!CR13)," ",Sheet1!CR13)</f>
        <v xml:space="preserve"> </v>
      </c>
      <c r="CS13">
        <f>IF(ISBLANK(Sheet1!CS13)," ",Sheet1!CS13)</f>
        <v>37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>
        <f>IF(ISBLANK(Sheet1!M14)," ",Sheet1!M14)</f>
        <v>1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15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>
        <f>IF(ISBLANK(Sheet1!Z14)," ",Sheet1!Z14)</f>
        <v>1</v>
      </c>
      <c r="AA14" t="str">
        <f>IF(ISBLANK(Sheet1!AA14)," ",Sheet1!AA14)</f>
        <v xml:space="preserve"> </v>
      </c>
      <c r="AB14" t="str">
        <f>IF(ISBLANK(Sheet1!AB14)," ",Sheet1!AB14)</f>
        <v xml:space="preserve"> </v>
      </c>
      <c r="AC14" t="str">
        <f>IF(ISBLANK(Sheet1!AC14)," ",Sheet1!AC14)</f>
        <v xml:space="preserve"> </v>
      </c>
      <c r="AD14" t="str">
        <f>IF(ISBLANK(Sheet1!AD14)," ",Sheet1!AD14)</f>
        <v xml:space="preserve"> 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>
        <f>IF(ISBLANK(Sheet1!AK14)," ",Sheet1!AK14)</f>
        <v>-2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-1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31.5</v>
      </c>
      <c r="AU14">
        <f>IF(ISBLANK(Sheet1!AU14)," ",Sheet1!AU14)</f>
        <v>21.333333333333336</v>
      </c>
      <c r="AV14">
        <f>IF(ISBLANK(Sheet1!AV14)," ",Sheet1!AV14)</f>
        <v>0</v>
      </c>
      <c r="AW14">
        <f>IF(ISBLANK(Sheet1!AW14)," ",Sheet1!AW14)</f>
        <v>52.833333333333336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1</v>
      </c>
      <c r="BK14">
        <f>IF(ISBLANK(Sheet1!BK14)," ",Sheet1!BK14)</f>
        <v>51.833333333333336</v>
      </c>
      <c r="BL14">
        <f>IF(ISBLANK(Sheet1!BL14)," ",Sheet1!BL14)</f>
        <v>0.51833333333333331</v>
      </c>
      <c r="BM14">
        <f>IF(ISBLANK(Sheet1!BM14)," ",Sheet1!BM14)</f>
        <v>3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5.5</v>
      </c>
      <c r="CF14">
        <f>IF(ISBLANK(Sheet1!CF14)," ",Sheet1!CF14)</f>
        <v>9.5</v>
      </c>
      <c r="CG14">
        <f>IF(ISBLANK(Sheet1!CG14)," ",Sheet1!CG14)</f>
        <v>8</v>
      </c>
      <c r="CH14">
        <f>IF(ISBLANK(Sheet1!CH14)," ",Sheet1!CH14)</f>
        <v>0</v>
      </c>
      <c r="CI14">
        <f>IF(ISBLANK(Sheet1!CI14)," ",Sheet1!CI14)</f>
        <v>8.5</v>
      </c>
      <c r="CJ14">
        <f>IF(ISBLANK(Sheet1!CJ14)," ",Sheet1!CJ14)</f>
        <v>31.5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12</v>
      </c>
      <c r="CO14">
        <f>IF(ISBLANK(Sheet1!CO14)," ",Sheet1!CO14)</f>
        <v>3</v>
      </c>
      <c r="CP14">
        <f>IF(ISBLANK(Sheet1!CP14)," ",Sheet1!CP14)</f>
        <v>13</v>
      </c>
      <c r="CQ14">
        <f>IF(ISBLANK(Sheet1!CQ14)," ",Sheet1!CQ14)</f>
        <v>4</v>
      </c>
      <c r="CR14" t="str">
        <f>IF(ISBLANK(Sheet1!CR14)," ",Sheet1!CR14)</f>
        <v xml:space="preserve"> </v>
      </c>
      <c r="CS14">
        <f>IF(ISBLANK(Sheet1!CS14)," ",Sheet1!CS14)</f>
        <v>32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>
        <f>IF(ISBLANK(Sheet1!L15)," ",Sheet1!L15)</f>
        <v>1</v>
      </c>
      <c r="M15">
        <f>IF(ISBLANK(Sheet1!M15)," ",Sheet1!M15)</f>
        <v>1</v>
      </c>
      <c r="N15">
        <f>IF(ISBLANK(Sheet1!N15)," ",Sheet1!N15)</f>
        <v>1</v>
      </c>
      <c r="O15">
        <f>IF(ISBLANK(Sheet1!O15)," ",Sheet1!O15)</f>
        <v>1</v>
      </c>
      <c r="P15">
        <f>IF(ISBLANK(Sheet1!P15)," ",Sheet1!P15)</f>
        <v>1</v>
      </c>
      <c r="Q15">
        <f>IF(ISBLANK(Sheet1!Q15)," ",Sheet1!Q15)</f>
        <v>1</v>
      </c>
      <c r="R15">
        <f>IF(ISBLANK(Sheet1!R15)," ",Sheet1!R15)</f>
        <v>1</v>
      </c>
      <c r="S15">
        <f>IF(ISBLANK(Sheet1!S15)," ",Sheet1!S15)</f>
        <v>1</v>
      </c>
      <c r="T15">
        <f>IF(ISBLANK(Sheet1!T15)," ",Sheet1!T15)</f>
        <v>1</v>
      </c>
      <c r="U15">
        <f>IF(ISBLANK(Sheet1!U15)," ",Sheet1!U15)</f>
        <v>1</v>
      </c>
      <c r="V15">
        <f>IF(ISBLANK(Sheet1!V15)," ",Sheet1!V15)</f>
        <v>15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>
        <f>IF(ISBLANK(Sheet1!AA15)," ",Sheet1!AA15)</f>
        <v>1</v>
      </c>
      <c r="AB15" t="str">
        <f>IF(ISBLANK(Sheet1!AB15)," ",Sheet1!AB15)</f>
        <v xml:space="preserve"> </v>
      </c>
      <c r="AC15">
        <f>IF(ISBLANK(Sheet1!AC15)," ",Sheet1!AC15)</f>
        <v>1</v>
      </c>
      <c r="AD15">
        <f>IF(ISBLANK(Sheet1!AD15)," ",Sheet1!AD15)</f>
        <v>1</v>
      </c>
      <c r="AE15">
        <f>IF(ISBLANK(Sheet1!AE15)," ",Sheet1!AE15)</f>
        <v>1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>
        <f>IF(ISBLANK(Sheet1!AH15)," ",Sheet1!AH15)</f>
        <v>1</v>
      </c>
      <c r="AI15">
        <f>IF(ISBLANK(Sheet1!AI15)," ",Sheet1!AI15)</f>
        <v>1</v>
      </c>
      <c r="AJ15" t="str">
        <f>IF(ISBLANK(Sheet1!AJ15)," ",Sheet1!AJ15)</f>
        <v xml:space="preserve"> </v>
      </c>
      <c r="AK15">
        <f>IF(ISBLANK(Sheet1!AK15)," ",Sheet1!AK15)</f>
        <v>1</v>
      </c>
      <c r="AL15">
        <f>IF(ISBLANK(Sheet1!AL15)," ",Sheet1!AL15)</f>
        <v>1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8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29.5</v>
      </c>
      <c r="AU15">
        <f>IF(ISBLANK(Sheet1!AU15)," ",Sheet1!AU15)</f>
        <v>34.666666666666671</v>
      </c>
      <c r="AV15">
        <f>IF(ISBLANK(Sheet1!AV15)," ",Sheet1!AV15)</f>
        <v>0</v>
      </c>
      <c r="AW15">
        <f>IF(ISBLANK(Sheet1!AW15)," ",Sheet1!AW15)</f>
        <v>64.166666666666671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72.166666666666671</v>
      </c>
      <c r="BL15">
        <f>IF(ISBLANK(Sheet1!BL15)," ",Sheet1!BL15)</f>
        <v>0.72166666666666668</v>
      </c>
      <c r="BM15">
        <f>IF(ISBLANK(Sheet1!BM15)," ",Sheet1!BM15)</f>
        <v>4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9</v>
      </c>
      <c r="CF15">
        <f>IF(ISBLANK(Sheet1!CF15)," ",Sheet1!CF15)</f>
        <v>6</v>
      </c>
      <c r="CG15">
        <f>IF(ISBLANK(Sheet1!CG15)," ",Sheet1!CG15)</f>
        <v>8</v>
      </c>
      <c r="CH15">
        <f>IF(ISBLANK(Sheet1!CH15)," ",Sheet1!CH15)</f>
        <v>1.5</v>
      </c>
      <c r="CI15">
        <f>IF(ISBLANK(Sheet1!CI15)," ",Sheet1!CI15)</f>
        <v>5</v>
      </c>
      <c r="CJ15">
        <f>IF(ISBLANK(Sheet1!CJ15)," ",Sheet1!CJ15)</f>
        <v>29.5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12</v>
      </c>
      <c r="CO15">
        <f>IF(ISBLANK(Sheet1!CO15)," ",Sheet1!CO15)</f>
        <v>21</v>
      </c>
      <c r="CP15">
        <f>IF(ISBLANK(Sheet1!CP15)," ",Sheet1!CP15)</f>
        <v>14</v>
      </c>
      <c r="CQ15">
        <f>IF(ISBLANK(Sheet1!CQ15)," ",Sheet1!CQ15)</f>
        <v>5</v>
      </c>
      <c r="CR15" t="str">
        <f>IF(ISBLANK(Sheet1!CR15)," ",Sheet1!CR15)</f>
        <v xml:space="preserve"> </v>
      </c>
      <c r="CS15">
        <f>IF(ISBLANK(Sheet1!CS15)," ",Sheet1!CS15)</f>
        <v>52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>
        <f>IF(ISBLANK(Sheet1!M16)," ",Sheet1!M16)</f>
        <v>1</v>
      </c>
      <c r="N16">
        <f>IF(ISBLANK(Sheet1!N16)," ",Sheet1!N16)</f>
        <v>1</v>
      </c>
      <c r="O16">
        <f>IF(ISBLANK(Sheet1!O16)," ",Sheet1!O16)</f>
        <v>1</v>
      </c>
      <c r="P16">
        <f>IF(ISBLANK(Sheet1!P16)," ",Sheet1!P16)</f>
        <v>1</v>
      </c>
      <c r="Q16">
        <f>IF(ISBLANK(Sheet1!Q16)," ",Sheet1!Q16)</f>
        <v>1</v>
      </c>
      <c r="R16">
        <f>IF(ISBLANK(Sheet1!R16)," ",Sheet1!R16)</f>
        <v>1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15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>
        <f>IF(ISBLANK(Sheet1!Z16)," ",Sheet1!Z16)</f>
        <v>1</v>
      </c>
      <c r="AA16">
        <f>IF(ISBLANK(Sheet1!AA16)," ",Sheet1!AA16)</f>
        <v>1</v>
      </c>
      <c r="AB16">
        <f>IF(ISBLANK(Sheet1!AB16)," ",Sheet1!AB16)</f>
        <v>1</v>
      </c>
      <c r="AC16" t="str">
        <f>IF(ISBLANK(Sheet1!AC16)," ",Sheet1!AC16)</f>
        <v xml:space="preserve"> </v>
      </c>
      <c r="AD16">
        <f>IF(ISBLANK(Sheet1!AD16)," ",Sheet1!AD16)</f>
        <v>1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>
        <f>IF(ISBLANK(Sheet1!AG16)," ",Sheet1!AG16)</f>
        <v>2</v>
      </c>
      <c r="AH16" t="str">
        <f>IF(ISBLANK(Sheet1!AH16)," ",Sheet1!AH16)</f>
        <v xml:space="preserve"> </v>
      </c>
      <c r="AI16">
        <f>IF(ISBLANK(Sheet1!AI16)," ",Sheet1!AI16)</f>
        <v>1</v>
      </c>
      <c r="AJ16" t="str">
        <f>IF(ISBLANK(Sheet1!AJ16)," ",Sheet1!AJ16)</f>
        <v xml:space="preserve"> </v>
      </c>
      <c r="AK16">
        <f>IF(ISBLANK(Sheet1!AK16)," ",Sheet1!AK16)</f>
        <v>-1</v>
      </c>
      <c r="AL16">
        <f>IF(ISBLANK(Sheet1!AL16)," ",Sheet1!AL16)</f>
        <v>1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7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21</v>
      </c>
      <c r="AU16">
        <f>IF(ISBLANK(Sheet1!AU16)," ",Sheet1!AU16)</f>
        <v>24.666666666666668</v>
      </c>
      <c r="AV16">
        <f>IF(ISBLANK(Sheet1!AV16)," ",Sheet1!AV16)</f>
        <v>0</v>
      </c>
      <c r="AW16">
        <f>IF(ISBLANK(Sheet1!AW16)," ",Sheet1!AW16)</f>
        <v>45.666666666666671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0</v>
      </c>
      <c r="BK16">
        <f>IF(ISBLANK(Sheet1!BK16)," ",Sheet1!BK16)</f>
        <v>52.666666666666671</v>
      </c>
      <c r="BL16">
        <f>IF(ISBLANK(Sheet1!BL16)," ",Sheet1!BL16)</f>
        <v>0.52666666666666673</v>
      </c>
      <c r="BM16">
        <f>IF(ISBLANK(Sheet1!BM16)," ",Sheet1!BM16)</f>
        <v>2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>
        <f>IF(ISBLANK(Sheet1!BS16)," ",Sheet1!BS16)</f>
        <v>2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>
        <f>IF(ISBLANK(Sheet1!BY16)," ",Sheet1!BY16)</f>
        <v>2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2</v>
      </c>
      <c r="CF16">
        <f>IF(ISBLANK(Sheet1!CF16)," ",Sheet1!CF16)</f>
        <v>9</v>
      </c>
      <c r="CG16">
        <f>IF(ISBLANK(Sheet1!CG16)," ",Sheet1!CG16)</f>
        <v>7.5</v>
      </c>
      <c r="CH16">
        <f>IF(ISBLANK(Sheet1!CH16)," ",Sheet1!CH16)</f>
        <v>1.5</v>
      </c>
      <c r="CI16">
        <f>IF(ISBLANK(Sheet1!CI16)," ",Sheet1!CI16)</f>
        <v>1</v>
      </c>
      <c r="CJ16">
        <f>IF(ISBLANK(Sheet1!CJ16)," ",Sheet1!CJ16)</f>
        <v>21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4</v>
      </c>
      <c r="CO16">
        <f>IF(ISBLANK(Sheet1!CO16)," ",Sheet1!CO16)</f>
        <v>21</v>
      </c>
      <c r="CP16">
        <f>IF(ISBLANK(Sheet1!CP16)," ",Sheet1!CP16)</f>
        <v>11</v>
      </c>
      <c r="CQ16">
        <f>IF(ISBLANK(Sheet1!CQ16)," ",Sheet1!CQ16)</f>
        <v>1</v>
      </c>
      <c r="CR16" t="str">
        <f>IF(ISBLANK(Sheet1!CR16)," ",Sheet1!CR16)</f>
        <v xml:space="preserve"> </v>
      </c>
      <c r="CS16">
        <f>IF(ISBLANK(Sheet1!CS16)," ",Sheet1!CS16)</f>
        <v>37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 t="str">
        <f>IF(ISBLANK(Sheet1!G17)," ",Sheet1!G17)</f>
        <v xml:space="preserve"> </v>
      </c>
      <c r="H17" t="str">
        <f>IF(ISBLANK(Sheet1!H17)," ",Sheet1!H17)</f>
        <v xml:space="preserve"> </v>
      </c>
      <c r="I17" t="str">
        <f>IF(ISBLANK(Sheet1!I17)," ",Sheet1!I17)</f>
        <v xml:space="preserve"> </v>
      </c>
      <c r="J17" t="str">
        <f>IF(ISBLANK(Sheet1!J17)," ",Sheet1!J17)</f>
        <v xml:space="preserve"> </v>
      </c>
      <c r="K17" t="str">
        <f>IF(ISBLANK(Sheet1!K17)," ",Sheet1!K17)</f>
        <v xml:space="preserve"> </v>
      </c>
      <c r="L17" t="str">
        <f>IF(ISBLANK(Sheet1!L17)," ",Sheet1!L17)</f>
        <v xml:space="preserve"> </v>
      </c>
      <c r="M17" t="str">
        <f>IF(ISBLANK(Sheet1!M17)," ",Sheet1!M17)</f>
        <v xml:space="preserve"> </v>
      </c>
      <c r="N17" t="str">
        <f>IF(ISBLANK(Sheet1!N17)," ",Sheet1!N17)</f>
        <v xml:space="preserve"> </v>
      </c>
      <c r="O17" t="str">
        <f>IF(ISBLANK(Sheet1!O17)," ",Sheet1!O17)</f>
        <v xml:space="preserve"> </v>
      </c>
      <c r="P17" t="str">
        <f>IF(ISBLANK(Sheet1!P17)," ",Sheet1!P17)</f>
        <v xml:space="preserve"> 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 t="str">
        <f>IF(ISBLANK(Sheet1!U17)," ",Sheet1!U17)</f>
        <v xml:space="preserve"> </v>
      </c>
      <c r="V17">
        <f>IF(ISBLANK(Sheet1!V17)," ",Sheet1!V17)</f>
        <v>0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 t="str">
        <f>IF(ISBLANK(Sheet1!Z17)," ",Sheet1!Z17)</f>
        <v xml:space="preserve"> </v>
      </c>
      <c r="AA17" t="str">
        <f>IF(ISBLANK(Sheet1!AA17)," ",Sheet1!AA17)</f>
        <v xml:space="preserve"> </v>
      </c>
      <c r="AB17" t="str">
        <f>IF(ISBLANK(Sheet1!AB17)," ",Sheet1!AB17)</f>
        <v xml:space="preserve"> 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 t="str">
        <f>IF(ISBLANK(Sheet1!AE17)," ",Sheet1!AE17)</f>
        <v xml:space="preserve"> 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0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0</v>
      </c>
      <c r="AU17">
        <f>IF(ISBLANK(Sheet1!AU17)," ",Sheet1!AU17)</f>
        <v>0</v>
      </c>
      <c r="AV17">
        <f>IF(ISBLANK(Sheet1!AV17)," ",Sheet1!AV17)</f>
        <v>0</v>
      </c>
      <c r="AW17">
        <f>IF(ISBLANK(Sheet1!AW17)," ",Sheet1!AW17)</f>
        <v>0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0</v>
      </c>
      <c r="BJ17">
        <f>IF(ISBLANK(Sheet1!BJ17)," ",Sheet1!BJ17)</f>
        <v>0</v>
      </c>
      <c r="BK17">
        <f>IF(ISBLANK(Sheet1!BK17)," ",Sheet1!BK17)</f>
        <v>0</v>
      </c>
      <c r="BL17">
        <f>IF(ISBLANK(Sheet1!BL17)," ",Sheet1!BL17)</f>
        <v>0</v>
      </c>
      <c r="BM17">
        <f>IF(ISBLANK(Sheet1!BM17)," ",Sheet1!BM17)</f>
        <v>3.5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 t="str">
        <f>IF(ISBLANK(Sheet1!CE17)," ",Sheet1!CE17)</f>
        <v xml:space="preserve"> </v>
      </c>
      <c r="CF17" t="str">
        <f>IF(ISBLANK(Sheet1!CF17)," ",Sheet1!CF17)</f>
        <v xml:space="preserve"> </v>
      </c>
      <c r="CG17" t="str">
        <f>IF(ISBLANK(Sheet1!CG17)," ",Sheet1!CG17)</f>
        <v xml:space="preserve"> </v>
      </c>
      <c r="CH17" t="str">
        <f>IF(ISBLANK(Sheet1!CH17)," ",Sheet1!CH17)</f>
        <v xml:space="preserve"> </v>
      </c>
      <c r="CI17" t="str">
        <f>IF(ISBLANK(Sheet1!CI17)," ",Sheet1!CI17)</f>
        <v xml:space="preserve"> </v>
      </c>
      <c r="CJ17">
        <f>IF(ISBLANK(Sheet1!CJ17)," ",Sheet1!CJ17)</f>
        <v>0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 t="str">
        <f>IF(ISBLANK(Sheet1!CN17)," ",Sheet1!CN17)</f>
        <v xml:space="preserve"> </v>
      </c>
      <c r="CO17" t="str">
        <f>IF(ISBLANK(Sheet1!CO17)," ",Sheet1!CO17)</f>
        <v xml:space="preserve"> </v>
      </c>
      <c r="CP17" t="str">
        <f>IF(ISBLANK(Sheet1!CP17)," ",Sheet1!CP17)</f>
        <v xml:space="preserve"> </v>
      </c>
      <c r="CQ17" t="str">
        <f>IF(ISBLANK(Sheet1!CQ17)," ",Sheet1!CQ17)</f>
        <v xml:space="preserve"> </v>
      </c>
      <c r="CR17" t="str">
        <f>IF(ISBLANK(Sheet1!CR17)," ",Sheet1!CR17)</f>
        <v xml:space="preserve"> </v>
      </c>
      <c r="CS17">
        <f>IF(ISBLANK(Sheet1!CS17)," ",Sheet1!CS17)</f>
        <v>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 t="str">
        <f>IF(ISBLANK(Sheet1!G18)," ",Sheet1!G18)</f>
        <v xml:space="preserve"> </v>
      </c>
      <c r="H18" t="str">
        <f>IF(ISBLANK(Sheet1!H18)," ",Sheet1!H18)</f>
        <v xml:space="preserve"> </v>
      </c>
      <c r="I18" t="str">
        <f>IF(ISBLANK(Sheet1!I18)," ",Sheet1!I18)</f>
        <v xml:space="preserve"> </v>
      </c>
      <c r="J18" t="str">
        <f>IF(ISBLANK(Sheet1!J18)," ",Sheet1!J18)</f>
        <v xml:space="preserve"> </v>
      </c>
      <c r="K18" t="str">
        <f>IF(ISBLANK(Sheet1!K18)," ",Sheet1!K18)</f>
        <v xml:space="preserve"> </v>
      </c>
      <c r="L18" t="str">
        <f>IF(ISBLANK(Sheet1!L18)," ",Sheet1!L18)</f>
        <v xml:space="preserve"> </v>
      </c>
      <c r="M18" t="str">
        <f>IF(ISBLANK(Sheet1!M18)," ",Sheet1!M18)</f>
        <v xml:space="preserve"> </v>
      </c>
      <c r="N18" t="str">
        <f>IF(ISBLANK(Sheet1!N18)," ",Sheet1!N18)</f>
        <v xml:space="preserve"> </v>
      </c>
      <c r="O18" t="str">
        <f>IF(ISBLANK(Sheet1!O18)," ",Sheet1!O18)</f>
        <v xml:space="preserve"> </v>
      </c>
      <c r="P18" t="str">
        <f>IF(ISBLANK(Sheet1!P18)," ",Sheet1!P18)</f>
        <v xml:space="preserve"> </v>
      </c>
      <c r="Q18" t="str">
        <f>IF(ISBLANK(Sheet1!Q18)," ",Sheet1!Q18)</f>
        <v xml:space="preserve"> </v>
      </c>
      <c r="R18" t="str">
        <f>IF(ISBLANK(Sheet1!R18)," ",Sheet1!R18)</f>
        <v xml:space="preserve"> </v>
      </c>
      <c r="S18" t="str">
        <f>IF(ISBLANK(Sheet1!S18)," ",Sheet1!S18)</f>
        <v xml:space="preserve"> </v>
      </c>
      <c r="T18" t="str">
        <f>IF(ISBLANK(Sheet1!T18)," ",Sheet1!T18)</f>
        <v xml:space="preserve"> </v>
      </c>
      <c r="U18" t="str">
        <f>IF(ISBLANK(Sheet1!U18)," ",Sheet1!U18)</f>
        <v xml:space="preserve"> </v>
      </c>
      <c r="V18">
        <f>IF(ISBLANK(Sheet1!V18)," ",Sheet1!V18)</f>
        <v>0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 t="str">
        <f>IF(ISBLANK(Sheet1!AA18)," ",Sheet1!AA18)</f>
        <v xml:space="preserve"> </v>
      </c>
      <c r="AB18" t="str">
        <f>IF(ISBLANK(Sheet1!AB18)," ",Sheet1!AB18)</f>
        <v xml:space="preserve"> 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0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0</v>
      </c>
      <c r="AU18">
        <f>IF(ISBLANK(Sheet1!AU18)," ",Sheet1!AU18)</f>
        <v>0</v>
      </c>
      <c r="AV18">
        <f>IF(ISBLANK(Sheet1!AV18)," ",Sheet1!AV18)</f>
        <v>0</v>
      </c>
      <c r="AW18">
        <f>IF(ISBLANK(Sheet1!AW18)," ",Sheet1!AW18)</f>
        <v>0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0</v>
      </c>
      <c r="BJ18">
        <f>IF(ISBLANK(Sheet1!BJ18)," ",Sheet1!BJ18)</f>
        <v>0</v>
      </c>
      <c r="BK18">
        <f>IF(ISBLANK(Sheet1!BK18)," ",Sheet1!BK18)</f>
        <v>0</v>
      </c>
      <c r="BL18">
        <f>IF(ISBLANK(Sheet1!BL18)," ",Sheet1!BL18)</f>
        <v>0</v>
      </c>
      <c r="BM18" t="str">
        <f>IF(ISBLANK(Sheet1!BM18)," ",Sheet1!BM18)</f>
        <v>NZ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 t="str">
        <f>IF(ISBLANK(Sheet1!CE18)," ",Sheet1!CE18)</f>
        <v xml:space="preserve"> </v>
      </c>
      <c r="CF18" t="str">
        <f>IF(ISBLANK(Sheet1!CF18)," ",Sheet1!CF18)</f>
        <v xml:space="preserve"> </v>
      </c>
      <c r="CG18" t="str">
        <f>IF(ISBLANK(Sheet1!CG18)," ",Sheet1!CG18)</f>
        <v xml:space="preserve"> </v>
      </c>
      <c r="CH18" t="str">
        <f>IF(ISBLANK(Sheet1!CH18)," ",Sheet1!CH18)</f>
        <v xml:space="preserve"> </v>
      </c>
      <c r="CI18" t="str">
        <f>IF(ISBLANK(Sheet1!CI18)," ",Sheet1!CI18)</f>
        <v xml:space="preserve"> </v>
      </c>
      <c r="CJ18">
        <f>IF(ISBLANK(Sheet1!CJ18)," ",Sheet1!CJ18)</f>
        <v>0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 t="str">
        <f>IF(ISBLANK(Sheet1!CN18)," ",Sheet1!CN18)</f>
        <v xml:space="preserve"> </v>
      </c>
      <c r="CO18" t="str">
        <f>IF(ISBLANK(Sheet1!CO18)," ",Sheet1!CO18)</f>
        <v xml:space="preserve"> </v>
      </c>
      <c r="CP18" t="str">
        <f>IF(ISBLANK(Sheet1!CP18)," ",Sheet1!CP18)</f>
        <v xml:space="preserve"> </v>
      </c>
      <c r="CQ18" t="str">
        <f>IF(ISBLANK(Sheet1!CQ18)," ",Sheet1!CQ18)</f>
        <v xml:space="preserve"> </v>
      </c>
      <c r="CR18" t="str">
        <f>IF(ISBLANK(Sheet1!CR18)," ",Sheet1!CR18)</f>
        <v xml:space="preserve"> </v>
      </c>
      <c r="CS18">
        <f>IF(ISBLANK(Sheet1!CS18)," ",Sheet1!CS18)</f>
        <v>0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>
        <f>IF(ISBLANK(Sheet1!K19)," ",Sheet1!K19)</f>
        <v>1</v>
      </c>
      <c r="L19">
        <f>IF(ISBLANK(Sheet1!L19)," ",Sheet1!L19)</f>
        <v>1</v>
      </c>
      <c r="M19">
        <f>IF(ISBLANK(Sheet1!M19)," ",Sheet1!M19)</f>
        <v>1</v>
      </c>
      <c r="N19">
        <f>IF(ISBLANK(Sheet1!N19)," ",Sheet1!N19)</f>
        <v>1</v>
      </c>
      <c r="O19">
        <f>IF(ISBLANK(Sheet1!O19)," ",Sheet1!O19)</f>
        <v>1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>
        <f>IF(ISBLANK(Sheet1!S19)," ",Sheet1!S19)</f>
        <v>1</v>
      </c>
      <c r="T19">
        <f>IF(ISBLANK(Sheet1!T19)," ",Sheet1!T19)</f>
        <v>1</v>
      </c>
      <c r="U19" t="str">
        <f>IF(ISBLANK(Sheet1!U19)," ",Sheet1!U19)</f>
        <v xml:space="preserve"> </v>
      </c>
      <c r="V19">
        <f>IF(ISBLANK(Sheet1!V19)," ",Sheet1!V19)</f>
        <v>14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>
        <f>IF(ISBLANK(Sheet1!AC19)," ",Sheet1!AC19)</f>
        <v>-2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>
        <f>IF(ISBLANK(Sheet1!AG19)," ",Sheet1!AG19)</f>
        <v>-2</v>
      </c>
      <c r="AH19">
        <f>IF(ISBLANK(Sheet1!AH19)," ",Sheet1!AH19)</f>
        <v>-2</v>
      </c>
      <c r="AI19">
        <f>IF(ISBLANK(Sheet1!AI19)," ",Sheet1!AI19)</f>
        <v>-2</v>
      </c>
      <c r="AJ19">
        <f>IF(ISBLANK(Sheet1!AJ19)," ",Sheet1!AJ19)</f>
        <v>-2</v>
      </c>
      <c r="AK19">
        <f>IF(ISBLANK(Sheet1!AK19)," ",Sheet1!AK19)</f>
        <v>-2</v>
      </c>
      <c r="AL19">
        <f>IF(ISBLANK(Sheet1!AL19)," ",Sheet1!AL19)</f>
        <v>-2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-14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7.5</v>
      </c>
      <c r="AU19">
        <f>IF(ISBLANK(Sheet1!AU19)," ",Sheet1!AU19)</f>
        <v>0</v>
      </c>
      <c r="AV19">
        <f>IF(ISBLANK(Sheet1!AV19)," ",Sheet1!AV19)</f>
        <v>0</v>
      </c>
      <c r="AW19">
        <f>IF(ISBLANK(Sheet1!AW19)," ",Sheet1!AW19)</f>
        <v>7.5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0</v>
      </c>
      <c r="BK19">
        <f>IF(ISBLANK(Sheet1!BK19)," ",Sheet1!BK19)</f>
        <v>-6.5</v>
      </c>
      <c r="BL19">
        <f>IF(ISBLANK(Sheet1!BL19)," ",Sheet1!BL19)</f>
        <v>-6.5000000000000002E-2</v>
      </c>
      <c r="BM19">
        <f>IF(ISBLANK(Sheet1!BM19)," ",Sheet1!BM19)</f>
        <v>2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>
        <f>IF(ISBLANK(Sheet1!BS19)," ",Sheet1!BS19)</f>
        <v>2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>
        <f>IF(ISBLANK(Sheet1!BY19)," ",Sheet1!BY19)</f>
        <v>2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0</v>
      </c>
      <c r="CF19">
        <f>IF(ISBLANK(Sheet1!CF19)," ",Sheet1!CF19)</f>
        <v>3</v>
      </c>
      <c r="CG19">
        <f>IF(ISBLANK(Sheet1!CG19)," ",Sheet1!CG19)</f>
        <v>2</v>
      </c>
      <c r="CH19">
        <f>IF(ISBLANK(Sheet1!CH19)," ",Sheet1!CH19)</f>
        <v>1.5</v>
      </c>
      <c r="CI19">
        <f>IF(ISBLANK(Sheet1!CI19)," ",Sheet1!CI19)</f>
        <v>1</v>
      </c>
      <c r="CJ19">
        <f>IF(ISBLANK(Sheet1!CJ19)," ",Sheet1!CJ19)</f>
        <v>7.5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 t="str">
        <f>IF(ISBLANK(Sheet1!CN19)," ",Sheet1!CN19)</f>
        <v xml:space="preserve"> </v>
      </c>
      <c r="CO19" t="str">
        <f>IF(ISBLANK(Sheet1!CO19)," ",Sheet1!CO19)</f>
        <v xml:space="preserve"> </v>
      </c>
      <c r="CP19" t="str">
        <f>IF(ISBLANK(Sheet1!CP19)," ",Sheet1!CP19)</f>
        <v xml:space="preserve"> </v>
      </c>
      <c r="CQ19" t="str">
        <f>IF(ISBLANK(Sheet1!CQ19)," ",Sheet1!CQ19)</f>
        <v xml:space="preserve"> </v>
      </c>
      <c r="CR19" t="str">
        <f>IF(ISBLANK(Sheet1!CR19)," ",Sheet1!CR19)</f>
        <v xml:space="preserve"> </v>
      </c>
      <c r="CS19">
        <f>IF(ISBLANK(Sheet1!CS19)," ",Sheet1!CS19)</f>
        <v>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>
        <f>IF(ISBLANK(Sheet1!M20)," ",Sheet1!M20)</f>
        <v>1</v>
      </c>
      <c r="N20">
        <f>IF(ISBLANK(Sheet1!N20)," ",Sheet1!N20)</f>
        <v>1</v>
      </c>
      <c r="O20">
        <f>IF(ISBLANK(Sheet1!O20)," ",Sheet1!O20)</f>
        <v>1</v>
      </c>
      <c r="P20">
        <f>IF(ISBLANK(Sheet1!P20)," ",Sheet1!P20)</f>
        <v>1</v>
      </c>
      <c r="Q20" t="str">
        <f>IF(ISBLANK(Sheet1!Q20)," ",Sheet1!Q20)</f>
        <v xml:space="preserve"> </v>
      </c>
      <c r="R20">
        <f>IF(ISBLANK(Sheet1!R20)," ",Sheet1!R20)</f>
        <v>1</v>
      </c>
      <c r="S20">
        <f>IF(ISBLANK(Sheet1!S20)," ",Sheet1!S20)</f>
        <v>1</v>
      </c>
      <c r="T20">
        <f>IF(ISBLANK(Sheet1!T20)," ",Sheet1!T20)</f>
        <v>1</v>
      </c>
      <c r="U20">
        <f>IF(ISBLANK(Sheet1!U20)," ",Sheet1!U20)</f>
        <v>1</v>
      </c>
      <c r="V20">
        <f>IF(ISBLANK(Sheet1!V20)," ",Sheet1!V20)</f>
        <v>14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>
        <f>IF(ISBLANK(Sheet1!AA20)," ",Sheet1!AA20)</f>
        <v>1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 t="str">
        <f>IF(ISBLANK(Sheet1!AD20)," ",Sheet1!AD20)</f>
        <v xml:space="preserve"> 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>
        <f>IF(ISBLANK(Sheet1!AK20)," ",Sheet1!AK20)</f>
        <v>1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2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21</v>
      </c>
      <c r="AU20">
        <f>IF(ISBLANK(Sheet1!AU20)," ",Sheet1!AU20)</f>
        <v>4</v>
      </c>
      <c r="AV20">
        <f>IF(ISBLANK(Sheet1!AV20)," ",Sheet1!AV20)</f>
        <v>0</v>
      </c>
      <c r="AW20">
        <f>IF(ISBLANK(Sheet1!AW20)," ",Sheet1!AW20)</f>
        <v>25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0</v>
      </c>
      <c r="BK20">
        <f>IF(ISBLANK(Sheet1!BK20)," ",Sheet1!BK20)</f>
        <v>27</v>
      </c>
      <c r="BL20">
        <f>IF(ISBLANK(Sheet1!BL20)," ",Sheet1!BL20)</f>
        <v>0.27</v>
      </c>
      <c r="BM20">
        <f>IF(ISBLANK(Sheet1!BM20)," ",Sheet1!BM20)</f>
        <v>2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>
        <f>IF(ISBLANK(Sheet1!BS20)," ",Sheet1!BS20)</f>
        <v>2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>
        <f>IF(ISBLANK(Sheet1!BY20)," ",Sheet1!BY20)</f>
        <v>2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2.5</v>
      </c>
      <c r="CF20">
        <f>IF(ISBLANK(Sheet1!CF20)," ",Sheet1!CF20)</f>
        <v>8</v>
      </c>
      <c r="CG20">
        <f>IF(ISBLANK(Sheet1!CG20)," ",Sheet1!CG20)</f>
        <v>5</v>
      </c>
      <c r="CH20">
        <f>IF(ISBLANK(Sheet1!CH20)," ",Sheet1!CH20)</f>
        <v>1.5</v>
      </c>
      <c r="CI20">
        <f>IF(ISBLANK(Sheet1!CI20)," ",Sheet1!CI20)</f>
        <v>4</v>
      </c>
      <c r="CJ20">
        <f>IF(ISBLANK(Sheet1!CJ20)," ",Sheet1!CJ20)</f>
        <v>21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3</v>
      </c>
      <c r="CO20">
        <f>IF(ISBLANK(Sheet1!CO20)," ",Sheet1!CO20)</f>
        <v>1</v>
      </c>
      <c r="CP20">
        <f>IF(ISBLANK(Sheet1!CP20)," ",Sheet1!CP20)</f>
        <v>2</v>
      </c>
      <c r="CQ20">
        <f>IF(ISBLANK(Sheet1!CQ20)," ",Sheet1!CQ20)</f>
        <v>0</v>
      </c>
      <c r="CR20" t="str">
        <f>IF(ISBLANK(Sheet1!CR20)," ",Sheet1!CR20)</f>
        <v xml:space="preserve"> </v>
      </c>
      <c r="CS20">
        <f>IF(ISBLANK(Sheet1!CS20)," ",Sheet1!CS20)</f>
        <v>6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IF(ISBLANK(Sheet1!N21)," ",Sheet1!N21)</f>
        <v>1</v>
      </c>
      <c r="O21">
        <f>IF(ISBLANK(Sheet1!O21)," ",Sheet1!O21)</f>
        <v>1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 t="str">
        <f>IF(ISBLANK(Sheet1!S21)," ",Sheet1!S21)</f>
        <v xml:space="preserve"> </v>
      </c>
      <c r="T21" t="str">
        <f>IF(ISBLANK(Sheet1!T21)," ",Sheet1!T21)</f>
        <v xml:space="preserve"> </v>
      </c>
      <c r="U21" t="str">
        <f>IF(ISBLANK(Sheet1!U21)," ",Sheet1!U21)</f>
        <v xml:space="preserve"> </v>
      </c>
      <c r="V21">
        <f>IF(ISBLANK(Sheet1!V21)," ",Sheet1!V21)</f>
        <v>12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>
        <f>IF(ISBLANK(Sheet1!Z21)," ",Sheet1!Z21)</f>
        <v>1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 t="str">
        <f>IF(ISBLANK(Sheet1!AD21)," ",Sheet1!AD21)</f>
        <v xml:space="preserve"> </v>
      </c>
      <c r="AE21" t="str">
        <f>IF(ISBLANK(Sheet1!AE21)," ",Sheet1!AE21)</f>
        <v xml:space="preserve"> </v>
      </c>
      <c r="AF21">
        <f>IF(ISBLANK(Sheet1!AF21)," ",Sheet1!AF21)</f>
        <v>-2</v>
      </c>
      <c r="AG21">
        <f>IF(ISBLANK(Sheet1!AG21)," ",Sheet1!AG21)</f>
        <v>-2</v>
      </c>
      <c r="AH21">
        <f>IF(ISBLANK(Sheet1!AH21)," ",Sheet1!AH21)</f>
        <v>-2</v>
      </c>
      <c r="AI21">
        <f>IF(ISBLANK(Sheet1!AI21)," ",Sheet1!AI21)</f>
        <v>-2</v>
      </c>
      <c r="AJ21">
        <f>IF(ISBLANK(Sheet1!AJ21)," ",Sheet1!AJ21)</f>
        <v>-2</v>
      </c>
      <c r="AK21">
        <f>IF(ISBLANK(Sheet1!AK21)," ",Sheet1!AK21)</f>
        <v>-2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-11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0</v>
      </c>
      <c r="AU21">
        <f>IF(ISBLANK(Sheet1!AU21)," ",Sheet1!AU21)</f>
        <v>0</v>
      </c>
      <c r="AV21">
        <f>IF(ISBLANK(Sheet1!AV21)," ",Sheet1!AV21)</f>
        <v>0</v>
      </c>
      <c r="AW21">
        <f>IF(ISBLANK(Sheet1!AW21)," ",Sheet1!AW21)</f>
        <v>0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0</v>
      </c>
      <c r="BK21">
        <f>IF(ISBLANK(Sheet1!BK21)," ",Sheet1!BK21)</f>
        <v>-11</v>
      </c>
      <c r="BL21">
        <f>IF(ISBLANK(Sheet1!BL21)," ",Sheet1!BL21)</f>
        <v>-0.11</v>
      </c>
      <c r="BM21">
        <f>IF(ISBLANK(Sheet1!BM21)," ",Sheet1!BM21)</f>
        <v>2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>
        <f>IF(ISBLANK(Sheet1!BS21)," ",Sheet1!BS21)</f>
        <v>2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>
        <f>IF(ISBLANK(Sheet1!BY21)," ",Sheet1!BY21)</f>
        <v>2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 t="str">
        <f>IF(ISBLANK(Sheet1!CE21)," ",Sheet1!CE21)</f>
        <v xml:space="preserve"> </v>
      </c>
      <c r="CF21" t="str">
        <f>IF(ISBLANK(Sheet1!CF21)," ",Sheet1!CF21)</f>
        <v xml:space="preserve"> </v>
      </c>
      <c r="CG21" t="str">
        <f>IF(ISBLANK(Sheet1!CG21)," ",Sheet1!CG21)</f>
        <v xml:space="preserve"> </v>
      </c>
      <c r="CH21" t="str">
        <f>IF(ISBLANK(Sheet1!CH21)," ",Sheet1!CH21)</f>
        <v xml:space="preserve"> </v>
      </c>
      <c r="CI21" t="str">
        <f>IF(ISBLANK(Sheet1!CI21)," ",Sheet1!CI21)</f>
        <v xml:space="preserve"> </v>
      </c>
      <c r="CJ21">
        <f>IF(ISBLANK(Sheet1!CJ21)," ",Sheet1!CJ21)</f>
        <v>0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 t="str">
        <f>IF(ISBLANK(Sheet1!CN21)," ",Sheet1!CN21)</f>
        <v xml:space="preserve"> </v>
      </c>
      <c r="CO21" t="str">
        <f>IF(ISBLANK(Sheet1!CO21)," ",Sheet1!CO21)</f>
        <v xml:space="preserve"> </v>
      </c>
      <c r="CP21" t="str">
        <f>IF(ISBLANK(Sheet1!CP21)," ",Sheet1!CP21)</f>
        <v xml:space="preserve"> </v>
      </c>
      <c r="CQ21" t="str">
        <f>IF(ISBLANK(Sheet1!CQ21)," ",Sheet1!CQ21)</f>
        <v xml:space="preserve"> </v>
      </c>
      <c r="CR21" t="str">
        <f>IF(ISBLANK(Sheet1!CR21)," ",Sheet1!CR21)</f>
        <v xml:space="preserve"> </v>
      </c>
      <c r="CS21">
        <f>IF(ISBLANK(Sheet1!CS21)," ",Sheet1!CS21)</f>
        <v>0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 t="str">
        <f>IF(ISBLANK(Sheet1!G22)," ",Sheet1!G22)</f>
        <v xml:space="preserve"> 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>
        <f>IF(ISBLANK(Sheet1!N22)," ",Sheet1!N22)</f>
        <v>1</v>
      </c>
      <c r="O22">
        <f>IF(ISBLANK(Sheet1!O22)," ",Sheet1!O22)</f>
        <v>1</v>
      </c>
      <c r="P22">
        <f>IF(ISBLANK(Sheet1!P22)," ",Sheet1!P22)</f>
        <v>1</v>
      </c>
      <c r="Q22">
        <f>IF(ISBLANK(Sheet1!Q22)," ",Sheet1!Q22)</f>
        <v>1</v>
      </c>
      <c r="R22">
        <f>IF(ISBLANK(Sheet1!R22)," ",Sheet1!R22)</f>
        <v>1</v>
      </c>
      <c r="S22">
        <f>IF(ISBLANK(Sheet1!S22)," ",Sheet1!S22)</f>
        <v>1</v>
      </c>
      <c r="T22">
        <f>IF(ISBLANK(Sheet1!T22)," ",Sheet1!T22)</f>
        <v>1</v>
      </c>
      <c r="U22">
        <f>IF(ISBLANK(Sheet1!U22)," ",Sheet1!U22)</f>
        <v>1</v>
      </c>
      <c r="V22">
        <f>IF(ISBLANK(Sheet1!V22)," ",Sheet1!V22)</f>
        <v>14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>
        <f>IF(ISBLANK(Sheet1!AA22)," ",Sheet1!AA22)</f>
        <v>2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>
        <f>IF(ISBLANK(Sheet1!AD22)," ",Sheet1!AD22)</f>
        <v>1</v>
      </c>
      <c r="AE22">
        <f>IF(ISBLANK(Sheet1!AE22)," ",Sheet1!AE22)</f>
        <v>1</v>
      </c>
      <c r="AF22" t="str">
        <f>IF(ISBLANK(Sheet1!AF22)," ",Sheet1!AF22)</f>
        <v xml:space="preserve"> </v>
      </c>
      <c r="AG22">
        <f>IF(ISBLANK(Sheet1!AG22)," ",Sheet1!AG22)</f>
        <v>1</v>
      </c>
      <c r="AH22">
        <f>IF(ISBLANK(Sheet1!AH22)," ",Sheet1!AH22)</f>
        <v>1</v>
      </c>
      <c r="AI22" t="str">
        <f>IF(ISBLANK(Sheet1!AI22)," ",Sheet1!AI22)</f>
        <v xml:space="preserve"> </v>
      </c>
      <c r="AJ22">
        <f>IF(ISBLANK(Sheet1!AJ22)," ",Sheet1!AJ22)</f>
        <v>1</v>
      </c>
      <c r="AK22">
        <f>IF(ISBLANK(Sheet1!AK22)," ",Sheet1!AK22)</f>
        <v>-2</v>
      </c>
      <c r="AL22">
        <f>IF(ISBLANK(Sheet1!AL22)," ",Sheet1!AL22)</f>
        <v>1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6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35.5</v>
      </c>
      <c r="AU22">
        <f>IF(ISBLANK(Sheet1!AU22)," ",Sheet1!AU22)</f>
        <v>27.333333333333332</v>
      </c>
      <c r="AV22">
        <f>IF(ISBLANK(Sheet1!AV22)," ",Sheet1!AV22)</f>
        <v>0</v>
      </c>
      <c r="AW22">
        <f>IF(ISBLANK(Sheet1!AW22)," ",Sheet1!AW22)</f>
        <v>62.833333333333329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1</v>
      </c>
      <c r="BK22">
        <f>IF(ISBLANK(Sheet1!BK22)," ",Sheet1!BK22)</f>
        <v>68.833333333333329</v>
      </c>
      <c r="BL22">
        <f>IF(ISBLANK(Sheet1!BL22)," ",Sheet1!BL22)</f>
        <v>0.68833333333333324</v>
      </c>
      <c r="BM22">
        <f>IF(ISBLANK(Sheet1!BM22)," ",Sheet1!BM22)</f>
        <v>3.5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8.5</v>
      </c>
      <c r="CF22">
        <f>IF(ISBLANK(Sheet1!CF22)," ",Sheet1!CF22)</f>
        <v>9</v>
      </c>
      <c r="CG22">
        <f>IF(ISBLANK(Sheet1!CG22)," ",Sheet1!CG22)</f>
        <v>10</v>
      </c>
      <c r="CH22">
        <f>IF(ISBLANK(Sheet1!CH22)," ",Sheet1!CH22)</f>
        <v>1.5</v>
      </c>
      <c r="CI22">
        <f>IF(ISBLANK(Sheet1!CI22)," ",Sheet1!CI22)</f>
        <v>6.5</v>
      </c>
      <c r="CJ22">
        <f>IF(ISBLANK(Sheet1!CJ22)," ",Sheet1!CJ22)</f>
        <v>35.5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12</v>
      </c>
      <c r="CO22">
        <f>IF(ISBLANK(Sheet1!CO22)," ",Sheet1!CO22)</f>
        <v>22</v>
      </c>
      <c r="CP22">
        <f>IF(ISBLANK(Sheet1!CP22)," ",Sheet1!CP22)</f>
        <v>7</v>
      </c>
      <c r="CQ22" t="str">
        <f>IF(ISBLANK(Sheet1!CQ22)," ",Sheet1!CQ22)</f>
        <v xml:space="preserve"> </v>
      </c>
      <c r="CR22" t="str">
        <f>IF(ISBLANK(Sheet1!CR22)," ",Sheet1!CR22)</f>
        <v xml:space="preserve"> </v>
      </c>
      <c r="CS22">
        <f>IF(ISBLANK(Sheet1!CS22)," ",Sheet1!CS22)</f>
        <v>41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IF(ISBLANK(Sheet1!N23)," ",Sheet1!N23)</f>
        <v>1</v>
      </c>
      <c r="O23">
        <f>IF(ISBLANK(Sheet1!O23)," ",Sheet1!O23)</f>
        <v>1</v>
      </c>
      <c r="P23">
        <f>IF(ISBLANK(Sheet1!P23)," ",Sheet1!P23)</f>
        <v>1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>
        <f>IF(ISBLANK(Sheet1!T23)," ",Sheet1!T23)</f>
        <v>1</v>
      </c>
      <c r="U23">
        <f>IF(ISBLANK(Sheet1!U23)," ",Sheet1!U23)</f>
        <v>1</v>
      </c>
      <c r="V23">
        <f>IF(ISBLANK(Sheet1!V23)," ",Sheet1!V23)</f>
        <v>15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>
        <f>IF(ISBLANK(Sheet1!AB23)," ",Sheet1!AB23)</f>
        <v>1</v>
      </c>
      <c r="AC23">
        <f>IF(ISBLANK(Sheet1!AC23)," ",Sheet1!AC23)</f>
        <v>1</v>
      </c>
      <c r="AD23">
        <f>IF(ISBLANK(Sheet1!AD23)," ",Sheet1!AD23)</f>
        <v>1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>
        <f>IF(ISBLANK(Sheet1!AG23)," ",Sheet1!AG23)</f>
        <v>2</v>
      </c>
      <c r="AH23" t="str">
        <f>IF(ISBLANK(Sheet1!AH23)," ",Sheet1!AH23)</f>
        <v xml:space="preserve"> </v>
      </c>
      <c r="AI23">
        <f>IF(ISBLANK(Sheet1!AI23)," ",Sheet1!AI23)</f>
        <v>1</v>
      </c>
      <c r="AJ23" t="str">
        <f>IF(ISBLANK(Sheet1!AJ23)," ",Sheet1!AJ23)</f>
        <v xml:space="preserve"> </v>
      </c>
      <c r="AK23">
        <f>IF(ISBLANK(Sheet1!AK23)," ",Sheet1!AK23)</f>
        <v>-2</v>
      </c>
      <c r="AL23">
        <f>IF(ISBLANK(Sheet1!AL23)," ",Sheet1!AL23)</f>
        <v>1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5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26.5</v>
      </c>
      <c r="AU23">
        <f>IF(ISBLANK(Sheet1!AU23)," ",Sheet1!AU23)</f>
        <v>34</v>
      </c>
      <c r="AV23">
        <f>IF(ISBLANK(Sheet1!AV23)," ",Sheet1!AV23)</f>
        <v>0</v>
      </c>
      <c r="AW23">
        <f>IF(ISBLANK(Sheet1!AW23)," ",Sheet1!AW23)</f>
        <v>60.5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65.5</v>
      </c>
      <c r="BL23">
        <f>IF(ISBLANK(Sheet1!BL23)," ",Sheet1!BL23)</f>
        <v>0.65500000000000003</v>
      </c>
      <c r="BM23">
        <f>IF(ISBLANK(Sheet1!BM23)," ",Sheet1!BM23)</f>
        <v>3.5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7.5</v>
      </c>
      <c r="CF23">
        <f>IF(ISBLANK(Sheet1!CF23)," ",Sheet1!CF23)</f>
        <v>10</v>
      </c>
      <c r="CG23">
        <f>IF(ISBLANK(Sheet1!CG23)," ",Sheet1!CG23)</f>
        <v>8</v>
      </c>
      <c r="CH23">
        <f>IF(ISBLANK(Sheet1!CH23)," ",Sheet1!CH23)</f>
        <v>1</v>
      </c>
      <c r="CI23" t="str">
        <f>IF(ISBLANK(Sheet1!CI23)," ",Sheet1!CI23)</f>
        <v xml:space="preserve"> </v>
      </c>
      <c r="CJ23">
        <f>IF(ISBLANK(Sheet1!CJ23)," ",Sheet1!CJ23)</f>
        <v>26.5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12</v>
      </c>
      <c r="CO23">
        <f>IF(ISBLANK(Sheet1!CO23)," ",Sheet1!CO23)</f>
        <v>12</v>
      </c>
      <c r="CP23">
        <f>IF(ISBLANK(Sheet1!CP23)," ",Sheet1!CP23)</f>
        <v>11</v>
      </c>
      <c r="CQ23">
        <f>IF(ISBLANK(Sheet1!CQ23)," ",Sheet1!CQ23)</f>
        <v>16</v>
      </c>
      <c r="CR23" t="str">
        <f>IF(ISBLANK(Sheet1!CR23)," ",Sheet1!CR23)</f>
        <v xml:space="preserve"> </v>
      </c>
      <c r="CS23">
        <f>IF(ISBLANK(Sheet1!CS23)," ",Sheet1!CS23)</f>
        <v>51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>
        <f>IF(ISBLANK(Sheet1!J24)," ",Sheet1!J24)</f>
        <v>1</v>
      </c>
      <c r="K24">
        <f>IF(ISBLANK(Sheet1!K24)," ",Sheet1!K24)</f>
        <v>1</v>
      </c>
      <c r="L24">
        <f>IF(ISBLANK(Sheet1!L24)," ",Sheet1!L24)</f>
        <v>1</v>
      </c>
      <c r="M24">
        <f>IF(ISBLANK(Sheet1!M24)," ",Sheet1!M24)</f>
        <v>1</v>
      </c>
      <c r="N24">
        <f>IF(ISBLANK(Sheet1!N24)," ",Sheet1!N24)</f>
        <v>1</v>
      </c>
      <c r="O24" t="str">
        <f>IF(ISBLANK(Sheet1!O24)," ",Sheet1!O24)</f>
        <v xml:space="preserve"> </v>
      </c>
      <c r="P24">
        <f>IF(ISBLANK(Sheet1!P24)," ",Sheet1!P24)</f>
        <v>1</v>
      </c>
      <c r="Q24" t="str">
        <f>IF(ISBLANK(Sheet1!Q24)," ",Sheet1!Q24)</f>
        <v xml:space="preserve"> </v>
      </c>
      <c r="R24">
        <f>IF(ISBLANK(Sheet1!R24)," ",Sheet1!R24)</f>
        <v>1</v>
      </c>
      <c r="S24" t="str">
        <f>IF(ISBLANK(Sheet1!S24)," ",Sheet1!S24)</f>
        <v xml:space="preserve"> </v>
      </c>
      <c r="T24">
        <f>IF(ISBLANK(Sheet1!T24)," ",Sheet1!T24)</f>
        <v>1</v>
      </c>
      <c r="U24">
        <f>IF(ISBLANK(Sheet1!U24)," ",Sheet1!U24)</f>
        <v>1</v>
      </c>
      <c r="V24">
        <f>IF(ISBLANK(Sheet1!V24)," ",Sheet1!V24)</f>
        <v>12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>
        <f>IF(ISBLANK(Sheet1!Z24)," ",Sheet1!Z24)</f>
        <v>1</v>
      </c>
      <c r="AA24">
        <f>IF(ISBLANK(Sheet1!AA24)," ",Sheet1!AA24)</f>
        <v>1</v>
      </c>
      <c r="AB24">
        <f>IF(ISBLANK(Sheet1!AB24)," ",Sheet1!AB24)</f>
        <v>1</v>
      </c>
      <c r="AC24">
        <f>IF(ISBLANK(Sheet1!AC24)," ",Sheet1!AC24)</f>
        <v>1</v>
      </c>
      <c r="AD24">
        <f>IF(ISBLANK(Sheet1!AD24)," ",Sheet1!AD24)</f>
        <v>1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>
        <f>IF(ISBLANK(Sheet1!AG24)," ",Sheet1!AG24)</f>
        <v>-2</v>
      </c>
      <c r="AH24" t="str">
        <f>IF(ISBLANK(Sheet1!AH24)," ",Sheet1!AH24)</f>
        <v xml:space="preserve"> </v>
      </c>
      <c r="AI24">
        <f>IF(ISBLANK(Sheet1!AI24)," ",Sheet1!AI24)</f>
        <v>1</v>
      </c>
      <c r="AJ24" t="str">
        <f>IF(ISBLANK(Sheet1!AJ24)," ",Sheet1!AJ24)</f>
        <v xml:space="preserve"> </v>
      </c>
      <c r="AK24">
        <f>IF(ISBLANK(Sheet1!AK24)," ",Sheet1!AK24)</f>
        <v>-2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2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37.5</v>
      </c>
      <c r="AU24">
        <f>IF(ISBLANK(Sheet1!AU24)," ",Sheet1!AU24)</f>
        <v>8</v>
      </c>
      <c r="AV24">
        <f>IF(ISBLANK(Sheet1!AV24)," ",Sheet1!AV24)</f>
        <v>0</v>
      </c>
      <c r="AW24">
        <f>IF(ISBLANK(Sheet1!AW24)," ",Sheet1!AW24)</f>
        <v>45.5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1</v>
      </c>
      <c r="BJ24">
        <f>IF(ISBLANK(Sheet1!BJ24)," ",Sheet1!BJ24)</f>
        <v>0</v>
      </c>
      <c r="BK24">
        <f>IF(ISBLANK(Sheet1!BK24)," ",Sheet1!BK24)</f>
        <v>47.5</v>
      </c>
      <c r="BL24">
        <f>IF(ISBLANK(Sheet1!BL24)," ",Sheet1!BL24)</f>
        <v>0.47499999999999998</v>
      </c>
      <c r="BM24">
        <f>IF(ISBLANK(Sheet1!BM24)," ",Sheet1!BM24)</f>
        <v>2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>
        <f>IF(ISBLANK(Sheet1!BS24)," ",Sheet1!BS24)</f>
        <v>2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>
        <f>IF(ISBLANK(Sheet1!BY24)," ",Sheet1!BY24)</f>
        <v>2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>
        <f>IF(ISBLANK(Sheet1!CE24)," ",Sheet1!CE24)</f>
        <v>8.5</v>
      </c>
      <c r="CF24">
        <f>IF(ISBLANK(Sheet1!CF24)," ",Sheet1!CF24)</f>
        <v>10</v>
      </c>
      <c r="CG24">
        <f>IF(ISBLANK(Sheet1!CG24)," ",Sheet1!CG24)</f>
        <v>9</v>
      </c>
      <c r="CH24">
        <f>IF(ISBLANK(Sheet1!CH24)," ",Sheet1!CH24)</f>
        <v>0</v>
      </c>
      <c r="CI24">
        <f>IF(ISBLANK(Sheet1!CI24)," ",Sheet1!CI24)</f>
        <v>10</v>
      </c>
      <c r="CJ24">
        <f>IF(ISBLANK(Sheet1!CJ24)," ",Sheet1!CJ24)</f>
        <v>37.5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>
        <f>IF(ISBLANK(Sheet1!CN24)," ",Sheet1!CN24)</f>
        <v>6</v>
      </c>
      <c r="CO24" t="str">
        <f>IF(ISBLANK(Sheet1!CO24)," ",Sheet1!CO24)</f>
        <v xml:space="preserve"> </v>
      </c>
      <c r="CP24">
        <f>IF(ISBLANK(Sheet1!CP24)," ",Sheet1!CP24)</f>
        <v>4</v>
      </c>
      <c r="CQ24">
        <f>IF(ISBLANK(Sheet1!CQ24)," ",Sheet1!CQ24)</f>
        <v>2</v>
      </c>
      <c r="CR24" t="str">
        <f>IF(ISBLANK(Sheet1!CR24)," ",Sheet1!CR24)</f>
        <v xml:space="preserve"> </v>
      </c>
      <c r="CS24">
        <f>IF(ISBLANK(Sheet1!CS24)," ",Sheet1!CS24)</f>
        <v>12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IF(ISBLANK(Sheet1!G25)," ",Sheet1!G25)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>
        <f>IF(ISBLANK(Sheet1!K25)," ",Sheet1!K25)</f>
        <v>1</v>
      </c>
      <c r="L25">
        <f>IF(ISBLANK(Sheet1!L25)," ",Sheet1!L25)</f>
        <v>1</v>
      </c>
      <c r="M25">
        <f>IF(ISBLANK(Sheet1!M25)," ",Sheet1!M25)</f>
        <v>1</v>
      </c>
      <c r="N25">
        <f>IF(ISBLANK(Sheet1!N25)," ",Sheet1!N25)</f>
        <v>1</v>
      </c>
      <c r="O25" t="str">
        <f>IF(ISBLANK(Sheet1!O25)," ",Sheet1!O25)</f>
        <v xml:space="preserve"> </v>
      </c>
      <c r="P25">
        <f>IF(ISBLANK(Sheet1!P25)," ",Sheet1!P25)</f>
        <v>1</v>
      </c>
      <c r="Q25">
        <f>IF(ISBLANK(Sheet1!Q25)," ",Sheet1!Q25)</f>
        <v>1</v>
      </c>
      <c r="R25">
        <f>IF(ISBLANK(Sheet1!R25)," ",Sheet1!R25)</f>
        <v>1</v>
      </c>
      <c r="S25">
        <f>IF(ISBLANK(Sheet1!S25)," ",Sheet1!S25)</f>
        <v>1</v>
      </c>
      <c r="T25">
        <f>IF(ISBLANK(Sheet1!T25)," ",Sheet1!T25)</f>
        <v>1</v>
      </c>
      <c r="U25">
        <f>IF(ISBLANK(Sheet1!U25)," ",Sheet1!U25)</f>
        <v>1</v>
      </c>
      <c r="V25">
        <f>IF(ISBLANK(Sheet1!V25)," ",Sheet1!V25)</f>
        <v>14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>
        <f>IF(ISBLANK(Sheet1!AB25)," ",Sheet1!AB25)</f>
        <v>1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>
        <f>IF(ISBLANK(Sheet1!AK25)," ",Sheet1!AK25)</f>
        <v>-2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-1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22.5</v>
      </c>
      <c r="AU25">
        <f>IF(ISBLANK(Sheet1!AU25)," ",Sheet1!AU25)</f>
        <v>4</v>
      </c>
      <c r="AV25">
        <f>IF(ISBLANK(Sheet1!AV25)," ",Sheet1!AV25)</f>
        <v>0</v>
      </c>
      <c r="AW25">
        <f>IF(ISBLANK(Sheet1!AW25)," ",Sheet1!AW25)</f>
        <v>26.5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1</v>
      </c>
      <c r="BJ25">
        <f>IF(ISBLANK(Sheet1!BJ25)," ",Sheet1!BJ25)</f>
        <v>0</v>
      </c>
      <c r="BK25">
        <f>IF(ISBLANK(Sheet1!BK25)," ",Sheet1!BK25)</f>
        <v>25.5</v>
      </c>
      <c r="BL25">
        <f>IF(ISBLANK(Sheet1!BL25)," ",Sheet1!BL25)</f>
        <v>0.255</v>
      </c>
      <c r="BM25">
        <f>IF(ISBLANK(Sheet1!BM25)," ",Sheet1!BM25)</f>
        <v>2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>
        <f>IF(ISBLANK(Sheet1!BS25)," ",Sheet1!BS25)</f>
        <v>2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>
        <f>IF(ISBLANK(Sheet1!BY25)," ",Sheet1!BY25)</f>
        <v>2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>
        <f>IF(ISBLANK(Sheet1!CE25)," ",Sheet1!CE25)</f>
        <v>2.5</v>
      </c>
      <c r="CF25">
        <f>IF(ISBLANK(Sheet1!CF25)," ",Sheet1!CF25)</f>
        <v>8</v>
      </c>
      <c r="CG25">
        <f>IF(ISBLANK(Sheet1!CG25)," ",Sheet1!CG25)</f>
        <v>9.5</v>
      </c>
      <c r="CH25">
        <f>IF(ISBLANK(Sheet1!CH25)," ",Sheet1!CH25)</f>
        <v>1.5</v>
      </c>
      <c r="CI25">
        <f>IF(ISBLANK(Sheet1!CI25)," ",Sheet1!CI25)</f>
        <v>1</v>
      </c>
      <c r="CJ25">
        <f>IF(ISBLANK(Sheet1!CJ25)," ",Sheet1!CJ25)</f>
        <v>22.5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>
        <f>IF(ISBLANK(Sheet1!CN25)," ",Sheet1!CN25)</f>
        <v>0</v>
      </c>
      <c r="CO25">
        <f>IF(ISBLANK(Sheet1!CO25)," ",Sheet1!CO25)</f>
        <v>6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6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IF(ISBLANK(Sheet1!G26)," ",Sheet1!G26)</f>
        <v>1</v>
      </c>
      <c r="H26">
        <f>IF(ISBLANK(Sheet1!H26)," ",Sheet1!H26)</f>
        <v>1</v>
      </c>
      <c r="I26">
        <f>IF(ISBLANK(Sheet1!I26)," ",Sheet1!I26)</f>
        <v>1</v>
      </c>
      <c r="J26">
        <f>IF(ISBLANK(Sheet1!J26)," ",Sheet1!J26)</f>
        <v>1</v>
      </c>
      <c r="K26" t="str">
        <f>IF(ISBLANK(Sheet1!K26)," ",Sheet1!K26)</f>
        <v xml:space="preserve"> </v>
      </c>
      <c r="L26">
        <f>IF(ISBLANK(Sheet1!L26)," ",Sheet1!L26)</f>
        <v>1</v>
      </c>
      <c r="M26" t="str">
        <f>IF(ISBLANK(Sheet1!M26)," ",Sheet1!M26)</f>
        <v xml:space="preserve"> </v>
      </c>
      <c r="N26">
        <f>IF(ISBLANK(Sheet1!N26)," ",Sheet1!N26)</f>
        <v>1</v>
      </c>
      <c r="O26" t="str">
        <f>IF(ISBLANK(Sheet1!O26)," ",Sheet1!O26)</f>
        <v xml:space="preserve"> </v>
      </c>
      <c r="P26">
        <f>IF(ISBLANK(Sheet1!P26)," ",Sheet1!P26)</f>
        <v>1</v>
      </c>
      <c r="Q26">
        <f>IF(ISBLANK(Sheet1!Q26)," ",Sheet1!Q26)</f>
        <v>1</v>
      </c>
      <c r="R26">
        <f>IF(ISBLANK(Sheet1!R26)," ",Sheet1!R26)</f>
        <v>1</v>
      </c>
      <c r="S26">
        <f>IF(ISBLANK(Sheet1!S26)," ",Sheet1!S26)</f>
        <v>1</v>
      </c>
      <c r="T26">
        <f>IF(ISBLANK(Sheet1!T26)," ",Sheet1!T26)</f>
        <v>1</v>
      </c>
      <c r="U26" t="str">
        <f>IF(ISBLANK(Sheet1!U26)," ",Sheet1!U26)</f>
        <v xml:space="preserve"> </v>
      </c>
      <c r="V26">
        <f>IF(ISBLANK(Sheet1!V26)," ",Sheet1!V26)</f>
        <v>11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>
        <f>IF(ISBLANK(Sheet1!AA26)," ",Sheet1!AA26)</f>
        <v>1</v>
      </c>
      <c r="AB26">
        <f>IF(ISBLANK(Sheet1!AB26)," ",Sheet1!AB26)</f>
        <v>1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>
        <f>IF(ISBLANK(Sheet1!AG26)," ",Sheet1!AG26)</f>
        <v>-2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>
        <f>IF(ISBLANK(Sheet1!AK26)," ",Sheet1!AK26)</f>
        <v>-2</v>
      </c>
      <c r="AL26">
        <f>IF(ISBLANK(Sheet1!AL26)," ",Sheet1!AL26)</f>
        <v>-2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-4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19.5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19.5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15.5</v>
      </c>
      <c r="BL26">
        <f>IF(ISBLANK(Sheet1!BL26)," ",Sheet1!BL26)</f>
        <v>0.155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>
        <f>IF(ISBLANK(Sheet1!CE26)," ",Sheet1!CE26)</f>
        <v>4.5</v>
      </c>
      <c r="CF26">
        <f>IF(ISBLANK(Sheet1!CF26)," ",Sheet1!CF26)</f>
        <v>7</v>
      </c>
      <c r="CG26" t="str">
        <f>IF(ISBLANK(Sheet1!CG26)," ",Sheet1!CG26)</f>
        <v xml:space="preserve"> </v>
      </c>
      <c r="CH26">
        <f>IF(ISBLANK(Sheet1!CH26)," ",Sheet1!CH26)</f>
        <v>1.5</v>
      </c>
      <c r="CI26">
        <f>IF(ISBLANK(Sheet1!CI26)," ",Sheet1!CI26)</f>
        <v>6.5</v>
      </c>
      <c r="CJ26">
        <f>IF(ISBLANK(Sheet1!CJ26)," ",Sheet1!CJ26)</f>
        <v>19.5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>
        <f>IF(ISBLANK(Sheet1!H27)," ",Sheet1!H27)</f>
        <v>1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1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IF(ISBLANK(Sheet1!G28)," ",Sheet1!G28)</f>
        <v>1</v>
      </c>
      <c r="H28">
        <f>IF(ISBLANK(Sheet1!H28)," ",Sheet1!H28)</f>
        <v>1</v>
      </c>
      <c r="I28">
        <f>IF(ISBLANK(Sheet1!I28)," ",Sheet1!I28)</f>
        <v>1</v>
      </c>
      <c r="J28">
        <f>IF(ISBLANK(Sheet1!J28)," ",Sheet1!J28)</f>
        <v>1</v>
      </c>
      <c r="K28">
        <f>IF(ISBLANK(Sheet1!K28)," ",Sheet1!K28)</f>
        <v>1</v>
      </c>
      <c r="L28">
        <f>IF(ISBLANK(Sheet1!L28)," ",Sheet1!L28)</f>
        <v>1</v>
      </c>
      <c r="M28">
        <f>IF(ISBLANK(Sheet1!M28)," ",Sheet1!M28)</f>
        <v>1</v>
      </c>
      <c r="N28">
        <f>IF(ISBLANK(Sheet1!N28)," ",Sheet1!N28)</f>
        <v>1</v>
      </c>
      <c r="O28">
        <f>IF(ISBLANK(Sheet1!O28)," ",Sheet1!O28)</f>
        <v>1</v>
      </c>
      <c r="P28">
        <f>IF(ISBLANK(Sheet1!P28)," ",Sheet1!P28)</f>
        <v>1</v>
      </c>
      <c r="Q28">
        <f>IF(ISBLANK(Sheet1!Q28)," ",Sheet1!Q28)</f>
        <v>1</v>
      </c>
      <c r="R28">
        <f>IF(ISBLANK(Sheet1!R28)," ",Sheet1!R28)</f>
        <v>1</v>
      </c>
      <c r="S28">
        <f>IF(ISBLANK(Sheet1!S28)," ",Sheet1!S28)</f>
        <v>1</v>
      </c>
      <c r="T28">
        <f>IF(ISBLANK(Sheet1!T28)," ",Sheet1!T28)</f>
        <v>1</v>
      </c>
      <c r="U28">
        <f>IF(ISBLANK(Sheet1!U28)," ",Sheet1!U28)</f>
        <v>1</v>
      </c>
      <c r="V28">
        <f>IF(ISBLANK(Sheet1!V28)," ",Sheet1!V28)</f>
        <v>15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>
        <f>IF(ISBLANK(Sheet1!AA28)," ",Sheet1!AA28)</f>
        <v>2</v>
      </c>
      <c r="AB28">
        <f>IF(ISBLANK(Sheet1!AB28)," ",Sheet1!AB28)</f>
        <v>1</v>
      </c>
      <c r="AC28" t="str">
        <f>IF(ISBLANK(Sheet1!AC28)," ",Sheet1!AC28)</f>
        <v xml:space="preserve"> </v>
      </c>
      <c r="AD28">
        <f>IF(ISBLANK(Sheet1!AD28)," ",Sheet1!AD28)</f>
        <v>1</v>
      </c>
      <c r="AE28">
        <f>IF(ISBLANK(Sheet1!AE28)," ",Sheet1!AE28)</f>
        <v>1</v>
      </c>
      <c r="AF28" t="str">
        <f>IF(ISBLANK(Sheet1!AF28)," ",Sheet1!AF28)</f>
        <v xml:space="preserve"> </v>
      </c>
      <c r="AG28">
        <f>IF(ISBLANK(Sheet1!AG28)," ",Sheet1!AG28)</f>
        <v>3</v>
      </c>
      <c r="AH28">
        <f>IF(ISBLANK(Sheet1!AH28)," ",Sheet1!AH28)</f>
        <v>1</v>
      </c>
      <c r="AI28">
        <f>IF(ISBLANK(Sheet1!AI28)," ",Sheet1!AI28)</f>
        <v>1</v>
      </c>
      <c r="AJ28">
        <f>IF(ISBLANK(Sheet1!AJ28)," ",Sheet1!AJ28)</f>
        <v>1</v>
      </c>
      <c r="AK28">
        <f>IF(ISBLANK(Sheet1!AK28)," ",Sheet1!AK28)</f>
        <v>-2</v>
      </c>
      <c r="AL28">
        <f>IF(ISBLANK(Sheet1!AL28)," ",Sheet1!AL28)</f>
        <v>1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10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41.5</v>
      </c>
      <c r="AU28">
        <f>IF(ISBLANK(Sheet1!AU28)," ",Sheet1!AU28)</f>
        <v>42.666666666666671</v>
      </c>
      <c r="AV28">
        <f>IF(ISBLANK(Sheet1!AV28)," ",Sheet1!AV28)</f>
        <v>0</v>
      </c>
      <c r="AW28">
        <f>IF(ISBLANK(Sheet1!AW28)," ",Sheet1!AW28)</f>
        <v>84.166666666666671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1</v>
      </c>
      <c r="BJ28">
        <f>IF(ISBLANK(Sheet1!BJ28)," ",Sheet1!BJ28)</f>
        <v>1</v>
      </c>
      <c r="BK28">
        <f>IF(ISBLANK(Sheet1!BK28)," ",Sheet1!BK28)</f>
        <v>94.166666666666671</v>
      </c>
      <c r="BL28">
        <f>IF(ISBLANK(Sheet1!BL28)," ",Sheet1!BL28)</f>
        <v>0.94166666666666676</v>
      </c>
      <c r="BM28">
        <f>IF(ISBLANK(Sheet1!BM28)," ",Sheet1!BM28)</f>
        <v>5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>
        <f>IF(ISBLANK(Sheet1!CE28)," ",Sheet1!CE28)</f>
        <v>5.5</v>
      </c>
      <c r="CF28">
        <f>IF(ISBLANK(Sheet1!CF28)," ",Sheet1!CF28)</f>
        <v>9</v>
      </c>
      <c r="CG28">
        <f>IF(ISBLANK(Sheet1!CG28)," ",Sheet1!CG28)</f>
        <v>8</v>
      </c>
      <c r="CH28">
        <f>IF(ISBLANK(Sheet1!CH28)," ",Sheet1!CH28)</f>
        <v>10</v>
      </c>
      <c r="CI28">
        <f>IF(ISBLANK(Sheet1!CI28)," ",Sheet1!CI28)</f>
        <v>9</v>
      </c>
      <c r="CJ28">
        <f>IF(ISBLANK(Sheet1!CJ28)," ",Sheet1!CJ28)</f>
        <v>41.5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>
        <f>IF(ISBLANK(Sheet1!CN28)," ",Sheet1!CN28)</f>
        <v>14</v>
      </c>
      <c r="CO28">
        <f>IF(ISBLANK(Sheet1!CO28)," ",Sheet1!CO28)</f>
        <v>17</v>
      </c>
      <c r="CP28">
        <f>IF(ISBLANK(Sheet1!CP28)," ",Sheet1!CP28)</f>
        <v>16</v>
      </c>
      <c r="CQ28">
        <f>IF(ISBLANK(Sheet1!CQ28)," ",Sheet1!CQ28)</f>
        <v>17</v>
      </c>
      <c r="CR28" t="str">
        <f>IF(ISBLANK(Sheet1!CR28)," ",Sheet1!CR28)</f>
        <v xml:space="preserve"> </v>
      </c>
      <c r="CS28">
        <f>IF(ISBLANK(Sheet1!CS28)," ",Sheet1!CS28)</f>
        <v>64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>
        <f>IF(ISBLANK(Sheet1!G29)," ",Sheet1!G29)</f>
        <v>1</v>
      </c>
      <c r="H29">
        <f>IF(ISBLANK(Sheet1!H29)," ",Sheet1!H29)</f>
        <v>1</v>
      </c>
      <c r="I29">
        <f>IF(ISBLANK(Sheet1!I29)," ",Sheet1!I29)</f>
        <v>1</v>
      </c>
      <c r="J29">
        <f>IF(ISBLANK(Sheet1!J29)," ",Sheet1!J29)</f>
        <v>1</v>
      </c>
      <c r="K29">
        <f>IF(ISBLANK(Sheet1!K29)," ",Sheet1!K29)</f>
        <v>1</v>
      </c>
      <c r="L29">
        <f>IF(ISBLANK(Sheet1!L29)," ",Sheet1!L29)</f>
        <v>1</v>
      </c>
      <c r="M29">
        <f>IF(ISBLANK(Sheet1!M29)," ",Sheet1!M29)</f>
        <v>1</v>
      </c>
      <c r="N29">
        <f>IF(ISBLANK(Sheet1!N29)," ",Sheet1!N29)</f>
        <v>1</v>
      </c>
      <c r="O29">
        <f>IF(ISBLANK(Sheet1!O29)," ",Sheet1!O29)</f>
        <v>1</v>
      </c>
      <c r="P29" t="str">
        <f>IF(ISBLANK(Sheet1!P29)," ",Sheet1!P29)</f>
        <v xml:space="preserve"> </v>
      </c>
      <c r="Q29">
        <f>IF(ISBLANK(Sheet1!Q29)," ",Sheet1!Q29)</f>
        <v>1</v>
      </c>
      <c r="R29">
        <f>IF(ISBLANK(Sheet1!R29)," ",Sheet1!R29)</f>
        <v>1</v>
      </c>
      <c r="S29" t="str">
        <f>IF(ISBLANK(Sheet1!S29)," ",Sheet1!S29)</f>
        <v xml:space="preserve"> </v>
      </c>
      <c r="T29">
        <f>IF(ISBLANK(Sheet1!T29)," ",Sheet1!T29)</f>
        <v>1</v>
      </c>
      <c r="U29">
        <f>IF(ISBLANK(Sheet1!U29)," ",Sheet1!U29)</f>
        <v>1</v>
      </c>
      <c r="V29">
        <f>IF(ISBLANK(Sheet1!V29)," ",Sheet1!V29)</f>
        <v>13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>
        <f>IF(ISBLANK(Sheet1!AG29)," ",Sheet1!AG29)</f>
        <v>1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>
        <f>IF(ISBLANK(Sheet1!AK29)," ",Sheet1!AK29)</f>
        <v>-2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-1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24.5</v>
      </c>
      <c r="AU29">
        <f>IF(ISBLANK(Sheet1!AU29)," ",Sheet1!AU29)</f>
        <v>28.666666666666668</v>
      </c>
      <c r="AV29">
        <f>IF(ISBLANK(Sheet1!AV29)," ",Sheet1!AV29)</f>
        <v>0</v>
      </c>
      <c r="AW29">
        <f>IF(ISBLANK(Sheet1!AW29)," ",Sheet1!AW29)</f>
        <v>53.166666666666671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1</v>
      </c>
      <c r="BJ29">
        <f>IF(ISBLANK(Sheet1!BJ29)," ",Sheet1!BJ29)</f>
        <v>1</v>
      </c>
      <c r="BK29">
        <f>IF(ISBLANK(Sheet1!BK29)," ",Sheet1!BK29)</f>
        <v>52.166666666666671</v>
      </c>
      <c r="BL29">
        <f>IF(ISBLANK(Sheet1!BL29)," ",Sheet1!BL29)</f>
        <v>0.52166666666666672</v>
      </c>
      <c r="BM29">
        <f>IF(ISBLANK(Sheet1!BM29)," ",Sheet1!BM29)</f>
        <v>3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>
        <f>IF(ISBLANK(Sheet1!CE29)," ",Sheet1!CE29)</f>
        <v>5.5</v>
      </c>
      <c r="CF29">
        <f>IF(ISBLANK(Sheet1!CF29)," ",Sheet1!CF29)</f>
        <v>8.5</v>
      </c>
      <c r="CG29">
        <f>IF(ISBLANK(Sheet1!CG29)," ",Sheet1!CG29)</f>
        <v>8</v>
      </c>
      <c r="CH29">
        <f>IF(ISBLANK(Sheet1!CH29)," ",Sheet1!CH29)</f>
        <v>1.5</v>
      </c>
      <c r="CI29">
        <f>IF(ISBLANK(Sheet1!CI29)," ",Sheet1!CI29)</f>
        <v>1</v>
      </c>
      <c r="CJ29">
        <f>IF(ISBLANK(Sheet1!CJ29)," ",Sheet1!CJ29)</f>
        <v>24.5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>
        <f>IF(ISBLANK(Sheet1!CN29)," ",Sheet1!CN29)</f>
        <v>11</v>
      </c>
      <c r="CO29">
        <f>IF(ISBLANK(Sheet1!CO29)," ",Sheet1!CO29)</f>
        <v>13</v>
      </c>
      <c r="CP29">
        <f>IF(ISBLANK(Sheet1!CP29)," ",Sheet1!CP29)</f>
        <v>13</v>
      </c>
      <c r="CQ29">
        <f>IF(ISBLANK(Sheet1!CQ29)," ",Sheet1!CQ29)</f>
        <v>6</v>
      </c>
      <c r="CR29" t="str">
        <f>IF(ISBLANK(Sheet1!CR29)," ",Sheet1!CR29)</f>
        <v xml:space="preserve"> </v>
      </c>
      <c r="CS29">
        <f>IF(ISBLANK(Sheet1!CS29)," ",Sheet1!CS29)</f>
        <v>43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>
        <f>IF(ISBLANK(Sheet1!G30)," ",Sheet1!G30)</f>
        <v>1</v>
      </c>
      <c r="H30">
        <f>IF(ISBLANK(Sheet1!H30)," ",Sheet1!H30)</f>
        <v>1</v>
      </c>
      <c r="I30">
        <f>IF(ISBLANK(Sheet1!I30)," ",Sheet1!I30)</f>
        <v>1</v>
      </c>
      <c r="J30">
        <f>IF(ISBLANK(Sheet1!J30)," ",Sheet1!J30)</f>
        <v>1</v>
      </c>
      <c r="K30">
        <f>IF(ISBLANK(Sheet1!K30)," ",Sheet1!K30)</f>
        <v>1</v>
      </c>
      <c r="L30">
        <f>IF(ISBLANK(Sheet1!L30)," ",Sheet1!L30)</f>
        <v>1</v>
      </c>
      <c r="M30">
        <f>IF(ISBLANK(Sheet1!M30)," ",Sheet1!M30)</f>
        <v>1</v>
      </c>
      <c r="N30">
        <f>IF(ISBLANK(Sheet1!N30)," ",Sheet1!N30)</f>
        <v>1</v>
      </c>
      <c r="O30" t="str">
        <f>IF(ISBLANK(Sheet1!O30)," ",Sheet1!O30)</f>
        <v xml:space="preserve"> </v>
      </c>
      <c r="P30">
        <f>IF(ISBLANK(Sheet1!P30)," ",Sheet1!P30)</f>
        <v>1</v>
      </c>
      <c r="Q30">
        <f>IF(ISBLANK(Sheet1!Q30)," ",Sheet1!Q30)</f>
        <v>1</v>
      </c>
      <c r="R30">
        <f>IF(ISBLANK(Sheet1!R30)," ",Sheet1!R30)</f>
        <v>1</v>
      </c>
      <c r="S30">
        <f>IF(ISBLANK(Sheet1!S30)," ",Sheet1!S30)</f>
        <v>1</v>
      </c>
      <c r="T30">
        <f>IF(ISBLANK(Sheet1!T30)," ",Sheet1!T30)</f>
        <v>1</v>
      </c>
      <c r="U30">
        <f>IF(ISBLANK(Sheet1!U30)," ",Sheet1!U30)</f>
        <v>1</v>
      </c>
      <c r="V30">
        <f>IF(ISBLANK(Sheet1!V30)," ",Sheet1!V30)</f>
        <v>14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>
        <f>IF(ISBLANK(Sheet1!Z30)," ",Sheet1!Z30)</f>
        <v>1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>
        <f>IF(ISBLANK(Sheet1!AI30)," ",Sheet1!AI30)</f>
        <v>1</v>
      </c>
      <c r="AJ30">
        <f>IF(ISBLANK(Sheet1!AJ30)," ",Sheet1!AJ30)</f>
        <v>1</v>
      </c>
      <c r="AK30">
        <f>IF(ISBLANK(Sheet1!AK30)," ",Sheet1!AK30)</f>
        <v>-2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1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28.000000000000004</v>
      </c>
      <c r="AU30">
        <f>IF(ISBLANK(Sheet1!AU30)," ",Sheet1!AU30)</f>
        <v>11.333333333333332</v>
      </c>
      <c r="AV30">
        <f>IF(ISBLANK(Sheet1!AV30)," ",Sheet1!AV30)</f>
        <v>0</v>
      </c>
      <c r="AW30">
        <f>IF(ISBLANK(Sheet1!AW30)," ",Sheet1!AW30)</f>
        <v>39.333333333333336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1</v>
      </c>
      <c r="BJ30">
        <f>IF(ISBLANK(Sheet1!BJ30)," ",Sheet1!BJ30)</f>
        <v>0</v>
      </c>
      <c r="BK30">
        <f>IF(ISBLANK(Sheet1!BK30)," ",Sheet1!BK30)</f>
        <v>40.333333333333336</v>
      </c>
      <c r="BL30">
        <f>IF(ISBLANK(Sheet1!BL30)," ",Sheet1!BL30)</f>
        <v>0.40333333333333338</v>
      </c>
      <c r="BM30">
        <f>IF(ISBLANK(Sheet1!BM30)," ",Sheet1!BM30)</f>
        <v>2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>
        <f>IF(ISBLANK(Sheet1!BS30)," ",Sheet1!BS30)</f>
        <v>2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>
        <f>IF(ISBLANK(Sheet1!BY30)," ",Sheet1!BY30)</f>
        <v>2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>
        <f>IF(ISBLANK(Sheet1!CE30)," ",Sheet1!CE30)</f>
        <v>5.5</v>
      </c>
      <c r="CF30">
        <f>IF(ISBLANK(Sheet1!CF30)," ",Sheet1!CF30)</f>
        <v>9.5</v>
      </c>
      <c r="CG30">
        <f>IF(ISBLANK(Sheet1!CG30)," ",Sheet1!CG30)</f>
        <v>2.5</v>
      </c>
      <c r="CH30">
        <f>IF(ISBLANK(Sheet1!CH30)," ",Sheet1!CH30)</f>
        <v>0.5</v>
      </c>
      <c r="CI30">
        <f>IF(ISBLANK(Sheet1!CI30)," ",Sheet1!CI30)</f>
        <v>10</v>
      </c>
      <c r="CJ30">
        <f>IF(ISBLANK(Sheet1!CJ30)," ",Sheet1!CJ30)</f>
        <v>28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>
        <f>IF(ISBLANK(Sheet1!CN30)," ",Sheet1!CN30)</f>
        <v>7</v>
      </c>
      <c r="CO30">
        <f>IF(ISBLANK(Sheet1!CO30)," ",Sheet1!CO30)</f>
        <v>3</v>
      </c>
      <c r="CP30">
        <f>IF(ISBLANK(Sheet1!CP30)," ",Sheet1!CP30)</f>
        <v>7</v>
      </c>
      <c r="CQ30">
        <f>IF(ISBLANK(Sheet1!CQ30)," ",Sheet1!CQ30)</f>
        <v>0</v>
      </c>
      <c r="CR30" t="str">
        <f>IF(ISBLANK(Sheet1!CR30)," ",Sheet1!CR30)</f>
        <v xml:space="preserve"> </v>
      </c>
      <c r="CS30">
        <f>IF(ISBLANK(Sheet1!CS30)," ",Sheet1!CS30)</f>
        <v>17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>
        <f>IF(ISBLANK(Sheet1!G31)," ",Sheet1!G31)</f>
        <v>1</v>
      </c>
      <c r="H31">
        <f>IF(ISBLANK(Sheet1!H31)," ",Sheet1!H31)</f>
        <v>1</v>
      </c>
      <c r="I31">
        <f>IF(ISBLANK(Sheet1!I31)," ",Sheet1!I31)</f>
        <v>1</v>
      </c>
      <c r="J31">
        <f>IF(ISBLANK(Sheet1!J31)," ",Sheet1!J31)</f>
        <v>1</v>
      </c>
      <c r="K31">
        <f>IF(ISBLANK(Sheet1!K31)," ",Sheet1!K31)</f>
        <v>1</v>
      </c>
      <c r="L31">
        <f>IF(ISBLANK(Sheet1!L31)," ",Sheet1!L31)</f>
        <v>1</v>
      </c>
      <c r="M31">
        <f>IF(ISBLANK(Sheet1!M31)," ",Sheet1!M31)</f>
        <v>1</v>
      </c>
      <c r="N31">
        <f>IF(ISBLANK(Sheet1!N31)," ",Sheet1!N31)</f>
        <v>1</v>
      </c>
      <c r="O31">
        <f>IF(ISBLANK(Sheet1!O31)," ",Sheet1!O31)</f>
        <v>1</v>
      </c>
      <c r="P31">
        <f>IF(ISBLANK(Sheet1!P31)," ",Sheet1!P31)</f>
        <v>1</v>
      </c>
      <c r="Q31">
        <f>IF(ISBLANK(Sheet1!Q31)," ",Sheet1!Q31)</f>
        <v>1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>
        <f>IF(ISBLANK(Sheet1!T31)," ",Sheet1!T31)</f>
        <v>1</v>
      </c>
      <c r="U31" t="str">
        <f>IF(ISBLANK(Sheet1!U31)," ",Sheet1!U31)</f>
        <v xml:space="preserve"> </v>
      </c>
      <c r="V31">
        <f>IF(ISBLANK(Sheet1!V31)," ",Sheet1!V31)</f>
        <v>12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24.5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24.5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1</v>
      </c>
      <c r="BJ31">
        <f>IF(ISBLANK(Sheet1!BJ31)," ",Sheet1!BJ31)</f>
        <v>0</v>
      </c>
      <c r="BK31">
        <f>IF(ISBLANK(Sheet1!BK31)," ",Sheet1!BK31)</f>
        <v>24.5</v>
      </c>
      <c r="BL31">
        <f>IF(ISBLANK(Sheet1!BL31)," ",Sheet1!BL31)</f>
        <v>0.245</v>
      </c>
      <c r="BM31">
        <f>IF(ISBLANK(Sheet1!BM31)," ",Sheet1!BM31)</f>
        <v>2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>
        <f>IF(ISBLANK(Sheet1!BS31)," ",Sheet1!BS31)</f>
        <v>2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>
        <f>IF(ISBLANK(Sheet1!BY31)," ",Sheet1!BY31)</f>
        <v>2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>
        <f>IF(ISBLANK(Sheet1!CE31)," ",Sheet1!CE31)</f>
        <v>2.5</v>
      </c>
      <c r="CF31">
        <f>IF(ISBLANK(Sheet1!CF31)," ",Sheet1!CF31)</f>
        <v>6</v>
      </c>
      <c r="CG31">
        <f>IF(ISBLANK(Sheet1!CG31)," ",Sheet1!CG31)</f>
        <v>4.5</v>
      </c>
      <c r="CH31">
        <f>IF(ISBLANK(Sheet1!CH31)," ",Sheet1!CH31)</f>
        <v>1.5</v>
      </c>
      <c r="CI31">
        <f>IF(ISBLANK(Sheet1!CI31)," ",Sheet1!CI31)</f>
        <v>10</v>
      </c>
      <c r="CJ31">
        <f>IF(ISBLANK(Sheet1!CJ31)," ",Sheet1!CJ31)</f>
        <v>24.5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2014-01-26T18:44:15Z</dcterms:modified>
</cp:coreProperties>
</file>